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2275375\Desktop\"/>
    </mc:Choice>
  </mc:AlternateContent>
  <bookViews>
    <workbookView xWindow="0" yWindow="0" windowWidth="21570" windowHeight="8055"/>
  </bookViews>
  <sheets>
    <sheet name="ManureCompost Rate Calculator" sheetId="15" r:id="rId1"/>
    <sheet name="Manure Compost Datatable" sheetId="5" r:id="rId2"/>
  </sheets>
  <definedNames>
    <definedName name="Compost">'Manure Compost Datatable'!$B$15:$B$26</definedName>
    <definedName name="Manure">'Manure Compost Datatable'!$B$2:$B$14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5" l="1"/>
  <c r="N25" i="15"/>
  <c r="N31" i="15" s="1"/>
  <c r="N24" i="15"/>
  <c r="N16" i="15"/>
  <c r="N15" i="15"/>
  <c r="N14" i="15"/>
  <c r="N34" i="15" l="1"/>
  <c r="N32" i="15"/>
  <c r="N33" i="15"/>
</calcChain>
</file>

<file path=xl/sharedStrings.xml><?xml version="1.0" encoding="utf-8"?>
<sst xmlns="http://schemas.openxmlformats.org/spreadsheetml/2006/main" count="103" uniqueCount="64">
  <si>
    <t>sq ft</t>
  </si>
  <si>
    <t>How much N did your soil test recommend?</t>
  </si>
  <si>
    <t>lb N/1000 sq ft</t>
  </si>
  <si>
    <t>lb N</t>
  </si>
  <si>
    <r>
      <t>How much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did your soil test recommend?</t>
    </r>
  </si>
  <si>
    <r>
      <t>How much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did your soil test recommend?</t>
    </r>
  </si>
  <si>
    <t>% P2O5</t>
  </si>
  <si>
    <r>
      <t>%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</si>
  <si>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lb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O/1000 sq ft</t>
    </r>
  </si>
  <si>
    <r>
      <t>lb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</si>
  <si>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lb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/1000 sq ft</t>
    </r>
  </si>
  <si>
    <r>
      <t>lb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</si>
  <si>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t>Chicken</t>
  </si>
  <si>
    <t>N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</si>
  <si>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</si>
  <si>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</si>
  <si>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t xml:space="preserve">      pH</t>
  </si>
  <si>
    <t>Salinity</t>
  </si>
  <si>
    <t>DM</t>
  </si>
  <si>
    <t>C:N</t>
  </si>
  <si>
    <t>Beef</t>
  </si>
  <si>
    <t>Dairy</t>
  </si>
  <si>
    <t>Goat</t>
  </si>
  <si>
    <t>Horse</t>
  </si>
  <si>
    <t>Mink</t>
  </si>
  <si>
    <t>Sheep</t>
  </si>
  <si>
    <t>Turkey</t>
  </si>
  <si>
    <t>Alpaca</t>
  </si>
  <si>
    <t>Deer</t>
  </si>
  <si>
    <t>Rabbit</t>
  </si>
  <si>
    <t>Llama</t>
  </si>
  <si>
    <t>Composted Beef Manure</t>
  </si>
  <si>
    <t>Composted Chicken Manure</t>
  </si>
  <si>
    <t>Composted Sheep Manure</t>
  </si>
  <si>
    <t>Composted Horse Manure</t>
  </si>
  <si>
    <t>Composted Goat Manure</t>
  </si>
  <si>
    <t>Composted Dairy Manure</t>
  </si>
  <si>
    <t>Composted Mink Manure</t>
  </si>
  <si>
    <t>Composted Turkey Manure</t>
  </si>
  <si>
    <t>Composted Biosolids</t>
  </si>
  <si>
    <t>Commercial Compost</t>
  </si>
  <si>
    <t>Plant-Based Compost</t>
  </si>
  <si>
    <t>Municipal Compost</t>
  </si>
  <si>
    <t>Animal Manure Type</t>
  </si>
  <si>
    <t>Solid Manure or Compost Type</t>
  </si>
  <si>
    <t>Raw Biosolids</t>
  </si>
  <si>
    <t>Manure</t>
  </si>
  <si>
    <t xml:space="preserve">Compost  </t>
  </si>
  <si>
    <t>This is an estimate of how much N (%) is in the manure:</t>
  </si>
  <si>
    <t>This is an estimate of how much P (%) is in the manure:</t>
  </si>
  <si>
    <t>This is an estimate of how much K (%) is in the manure:</t>
  </si>
  <si>
    <t xml:space="preserve">lb of manure or compost </t>
  </si>
  <si>
    <t xml:space="preserve">2) Fill in the yellow boxes with your soil test fertilizer recommendations. </t>
  </si>
  <si>
    <r>
      <t xml:space="preserve">What kind of compost or manure is it?         </t>
    </r>
    <r>
      <rPr>
        <i/>
        <sz val="11"/>
        <color theme="1"/>
        <rFont val="Calibri"/>
        <family val="2"/>
        <scheme val="minor"/>
      </rPr>
      <t>Dropdown menu &gt;</t>
    </r>
  </si>
  <si>
    <t>Manure Application Rate Calculation (fill in yellow boxes)</t>
  </si>
  <si>
    <t xml:space="preserve">1) Fill in the yellow box with your garden size. </t>
  </si>
  <si>
    <t>Based on your garden size and soil test report, your plants need:</t>
  </si>
  <si>
    <r>
      <t xml:space="preserve">3)  Select your compost or manure from the dropdown menus. </t>
    </r>
    <r>
      <rPr>
        <sz val="11"/>
        <color theme="1"/>
        <rFont val="Calibri"/>
        <family val="2"/>
        <scheme val="minor"/>
      </rPr>
      <t>(the first dropdown must be selected before the second)</t>
    </r>
  </si>
  <si>
    <t>The sustainable application rate for your garden is</t>
  </si>
  <si>
    <t>MANURE OR COMPOST AND FERTILIZER APPLICATION RESULTS</t>
  </si>
  <si>
    <t>Multiply the length x width of your garden in feet.</t>
  </si>
  <si>
    <t>Additional nutrients needed to meet fertilizer recommendation:</t>
  </si>
  <si>
    <t>% N</t>
  </si>
  <si>
    <r>
      <t xml:space="preserve">Are you using Compost or Manure?              </t>
    </r>
    <r>
      <rPr>
        <i/>
        <sz val="11"/>
        <color theme="1"/>
        <rFont val="Calibri"/>
        <family val="2"/>
        <scheme val="minor"/>
      </rPr>
      <t>Dropdown menu 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</si>
</sst>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5" borderId="17" xfId="0" applyFont="1" applyFill="1" applyBorder="1" applyAlignment="1" applyProtection="1">
      <alignment horizontal="center" wrapText="1"/>
      <protection locked="0"/>
    </xf>
    <xf numFmtId="0" fontId="0" fillId="5" borderId="17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/>
    </xf>
    <xf numFmtId="0" fontId="0" fillId="2" borderId="14" xfId="0" applyFill="1" applyBorder="1" applyProtection="1"/>
    <xf numFmtId="0" fontId="9" fillId="2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1" fillId="3" borderId="14" xfId="0" applyFont="1" applyFill="1" applyBorder="1" applyAlignment="1" applyProtection="1"/>
    <xf numFmtId="0" fontId="1" fillId="3" borderId="1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/>
    <xf numFmtId="0" fontId="0" fillId="4" borderId="12" xfId="0" applyFill="1" applyBorder="1" applyAlignment="1" applyProtection="1">
      <alignment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3" borderId="3" xfId="0" applyFill="1" applyBorder="1" applyProtection="1"/>
    <xf numFmtId="0" fontId="0" fillId="3" borderId="24" xfId="0" applyFont="1" applyFill="1" applyBorder="1" applyAlignment="1" applyProtection="1">
      <alignment horizontal="right" vertical="center" wrapText="1"/>
    </xf>
    <xf numFmtId="0" fontId="0" fillId="3" borderId="5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6" borderId="14" xfId="0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6" borderId="1" xfId="0" applyFill="1" applyBorder="1" applyProtection="1"/>
    <xf numFmtId="0" fontId="0" fillId="6" borderId="19" xfId="0" applyFill="1" applyBorder="1" applyAlignment="1" applyProtection="1">
      <alignment horizontal="right" vertical="top" wrapText="1"/>
    </xf>
    <xf numFmtId="0" fontId="0" fillId="6" borderId="18" xfId="0" applyFill="1" applyBorder="1" applyProtection="1"/>
    <xf numFmtId="0" fontId="0" fillId="6" borderId="2" xfId="0" applyFill="1" applyBorder="1" applyProtection="1"/>
    <xf numFmtId="0" fontId="0" fillId="4" borderId="2" xfId="0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6" borderId="0" xfId="0" applyFill="1" applyBorder="1" applyProtection="1"/>
    <xf numFmtId="0" fontId="0" fillId="2" borderId="2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left" vertical="top" wrapText="1" indent="3"/>
    </xf>
    <xf numFmtId="0" fontId="0" fillId="6" borderId="0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vertical="center" wrapTex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ill="1" applyBorder="1" applyProtection="1"/>
    <xf numFmtId="0" fontId="0" fillId="7" borderId="0" xfId="0" applyFont="1" applyFill="1" applyBorder="1" applyAlignment="1" applyProtection="1">
      <alignment horizontal="center" vertical="center"/>
    </xf>
    <xf numFmtId="0" fontId="0" fillId="7" borderId="2" xfId="0" applyFill="1" applyBorder="1" applyProtection="1"/>
    <xf numFmtId="0" fontId="0" fillId="6" borderId="12" xfId="0" applyFill="1" applyBorder="1" applyAlignment="1" applyProtection="1">
      <alignment vertical="center" wrapText="1"/>
    </xf>
    <xf numFmtId="0" fontId="0" fillId="7" borderId="4" xfId="0" applyFont="1" applyFill="1" applyBorder="1" applyAlignment="1" applyProtection="1">
      <alignment horizontal="center" vertical="center"/>
    </xf>
    <xf numFmtId="0" fontId="0" fillId="7" borderId="5" xfId="0" applyFill="1" applyBorder="1" applyProtection="1"/>
    <xf numFmtId="0" fontId="0" fillId="6" borderId="3" xfId="0" applyFill="1" applyBorder="1" applyAlignment="1" applyProtection="1">
      <alignment vertical="center" wrapText="1"/>
    </xf>
    <xf numFmtId="0" fontId="0" fillId="6" borderId="4" xfId="0" applyFill="1" applyBorder="1" applyAlignment="1" applyProtection="1">
      <alignment horizontal="right" vertical="center" wrapText="1"/>
    </xf>
    <xf numFmtId="0" fontId="0" fillId="6" borderId="4" xfId="0" applyFill="1" applyBorder="1" applyAlignment="1" applyProtection="1">
      <alignment horizontal="center" vertical="center"/>
    </xf>
    <xf numFmtId="0" fontId="0" fillId="6" borderId="4" xfId="0" applyFill="1" applyBorder="1" applyProtection="1"/>
    <xf numFmtId="0" fontId="0" fillId="6" borderId="5" xfId="0" applyFill="1" applyBorder="1" applyProtection="1"/>
    <xf numFmtId="0" fontId="0" fillId="2" borderId="0" xfId="0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horizontal="left" vertical="center" wrapText="1"/>
    </xf>
    <xf numFmtId="0" fontId="1" fillId="8" borderId="0" xfId="0" applyFont="1" applyFill="1" applyBorder="1" applyAlignment="1" applyProtection="1">
      <alignment horizontal="left" vertical="center" wrapText="1"/>
    </xf>
    <xf numFmtId="0" fontId="1" fillId="8" borderId="2" xfId="0" applyFont="1" applyFill="1" applyBorder="1" applyAlignment="1" applyProtection="1">
      <alignment horizontal="left" vertical="center" wrapText="1"/>
    </xf>
    <xf numFmtId="0" fontId="0" fillId="8" borderId="1" xfId="0" applyFill="1" applyBorder="1" applyProtection="1"/>
    <xf numFmtId="0" fontId="0" fillId="8" borderId="0" xfId="0" applyFill="1" applyBorder="1" applyAlignment="1" applyProtection="1">
      <alignment horizontal="right" vertical="center" wrapText="1"/>
    </xf>
    <xf numFmtId="0" fontId="0" fillId="8" borderId="0" xfId="0" applyFill="1" applyBorder="1" applyProtection="1"/>
    <xf numFmtId="0" fontId="0" fillId="8" borderId="2" xfId="0" applyFill="1" applyBorder="1" applyProtection="1"/>
    <xf numFmtId="0" fontId="0" fillId="8" borderId="0" xfId="0" applyFill="1" applyBorder="1" applyAlignment="1" applyProtection="1">
      <alignment horizontal="right"/>
    </xf>
    <xf numFmtId="0" fontId="0" fillId="8" borderId="0" xfId="0" applyFill="1" applyBorder="1" applyAlignment="1" applyProtection="1"/>
    <xf numFmtId="0" fontId="0" fillId="8" borderId="0" xfId="0" applyFont="1" applyFill="1" applyBorder="1" applyAlignment="1" applyProtection="1">
      <alignment horizontal="center" wrapText="1"/>
    </xf>
    <xf numFmtId="0" fontId="0" fillId="8" borderId="1" xfId="0" applyFill="1" applyBorder="1" applyAlignment="1" applyProtection="1">
      <alignment vertical="center" wrapText="1"/>
    </xf>
    <xf numFmtId="0" fontId="0" fillId="9" borderId="16" xfId="0" applyFill="1" applyBorder="1" applyAlignment="1" applyProtection="1">
      <alignment horizontal="right" vertical="top" wrapText="1"/>
    </xf>
    <xf numFmtId="0" fontId="0" fillId="9" borderId="15" xfId="0" applyFont="1" applyFill="1" applyBorder="1" applyAlignment="1" applyProtection="1">
      <alignment horizontal="center" vertical="center"/>
    </xf>
    <xf numFmtId="0" fontId="0" fillId="9" borderId="14" xfId="0" applyFill="1" applyBorder="1" applyAlignment="1" applyProtection="1">
      <alignment vertical="center"/>
    </xf>
    <xf numFmtId="0" fontId="0" fillId="9" borderId="1" xfId="0" applyFill="1" applyBorder="1" applyAlignment="1" applyProtection="1">
      <alignment horizontal="right" vertical="top" wrapText="1"/>
    </xf>
    <xf numFmtId="0" fontId="0" fillId="9" borderId="0" xfId="0" applyFont="1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vertical="center"/>
    </xf>
    <xf numFmtId="0" fontId="0" fillId="8" borderId="12" xfId="0" applyFill="1" applyBorder="1" applyAlignment="1" applyProtection="1">
      <alignment vertical="center" wrapText="1"/>
    </xf>
    <xf numFmtId="0" fontId="0" fillId="9" borderId="3" xfId="0" applyFill="1" applyBorder="1" applyAlignment="1" applyProtection="1">
      <alignment horizontal="right" vertical="top" wrapText="1"/>
    </xf>
    <xf numFmtId="0" fontId="0" fillId="9" borderId="4" xfId="0" applyFont="1" applyFill="1" applyBorder="1" applyAlignment="1" applyProtection="1">
      <alignment horizontal="center" vertical="center"/>
    </xf>
    <xf numFmtId="0" fontId="0" fillId="9" borderId="5" xfId="0" applyFill="1" applyBorder="1" applyAlignment="1" applyProtection="1">
      <alignment vertical="center"/>
    </xf>
    <xf numFmtId="0" fontId="0" fillId="8" borderId="3" xfId="0" applyFill="1" applyBorder="1" applyAlignment="1" applyProtection="1">
      <alignment vertical="center" wrapText="1"/>
    </xf>
    <xf numFmtId="0" fontId="0" fillId="8" borderId="4" xfId="0" applyFill="1" applyBorder="1" applyAlignment="1" applyProtection="1">
      <alignment horizontal="right" vertical="top" wrapText="1"/>
    </xf>
    <xf numFmtId="0" fontId="0" fillId="8" borderId="4" xfId="0" applyFill="1" applyBorder="1" applyAlignment="1" applyProtection="1">
      <alignment horizontal="center" vertical="center"/>
    </xf>
    <xf numFmtId="0" fontId="0" fillId="8" borderId="4" xfId="0" applyFill="1" applyBorder="1" applyProtection="1"/>
    <xf numFmtId="0" fontId="0" fillId="8" borderId="5" xfId="0" applyFill="1" applyBorder="1" applyProtection="1"/>
    <xf numFmtId="0" fontId="0" fillId="2" borderId="0" xfId="0" applyFill="1" applyBorder="1" applyAlignment="1" applyProtection="1">
      <alignment horizontal="right" vertical="top" wrapText="1"/>
    </xf>
    <xf numFmtId="0" fontId="1" fillId="2" borderId="0" xfId="0" applyFont="1" applyFill="1" applyBorder="1" applyProtection="1"/>
    <xf numFmtId="0" fontId="0" fillId="4" borderId="14" xfId="0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center" vertical="top" wrapText="1"/>
    </xf>
    <xf numFmtId="0" fontId="0" fillId="4" borderId="2" xfId="0" applyFill="1" applyBorder="1" applyAlignment="1" applyProtection="1">
      <alignment horizontal="left" vertical="top" wrapText="1"/>
    </xf>
    <xf numFmtId="0" fontId="0" fillId="4" borderId="9" xfId="0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right" vertical="center" wrapText="1"/>
    </xf>
    <xf numFmtId="1" fontId="3" fillId="10" borderId="15" xfId="0" applyNumberFormat="1" applyFont="1" applyFill="1" applyBorder="1" applyAlignment="1" applyProtection="1">
      <alignment horizontal="center" vertical="center"/>
    </xf>
    <xf numFmtId="0" fontId="8" fillId="10" borderId="14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0" fillId="6" borderId="2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164" fontId="0" fillId="10" borderId="0" xfId="0" applyNumberFormat="1" applyFont="1" applyFill="1" applyBorder="1" applyAlignment="1" applyProtection="1">
      <alignment horizontal="center" vertical="center"/>
    </xf>
    <xf numFmtId="0" fontId="0" fillId="10" borderId="2" xfId="0" applyFill="1" applyBorder="1" applyProtection="1"/>
    <xf numFmtId="0" fontId="0" fillId="4" borderId="2" xfId="0" applyFill="1" applyBorder="1" applyProtection="1"/>
    <xf numFmtId="0" fontId="0" fillId="2" borderId="2" xfId="0" applyFill="1" applyBorder="1" applyAlignment="1" applyProtection="1">
      <alignment vertical="center" wrapText="1"/>
    </xf>
    <xf numFmtId="164" fontId="0" fillId="10" borderId="4" xfId="0" applyNumberFormat="1" applyFont="1" applyFill="1" applyBorder="1" applyAlignment="1" applyProtection="1">
      <alignment horizontal="center" vertical="center"/>
    </xf>
    <xf numFmtId="0" fontId="0" fillId="10" borderId="5" xfId="0" applyFill="1" applyBorder="1" applyProtection="1"/>
    <xf numFmtId="0" fontId="0" fillId="4" borderId="4" xfId="0" applyFont="1" applyFill="1" applyBorder="1" applyAlignment="1" applyProtection="1">
      <alignment horizontal="right" vertical="center" wrapText="1"/>
    </xf>
    <xf numFmtId="164" fontId="0" fillId="4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Protection="1"/>
    <xf numFmtId="0" fontId="0" fillId="4" borderId="5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Alignment="1" applyProtection="1">
      <alignment vertical="top"/>
    </xf>
    <xf numFmtId="0" fontId="0" fillId="2" borderId="4" xfId="0" applyFill="1" applyBorder="1" applyAlignment="1" applyProtection="1">
      <alignment wrapText="1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top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 wrapText="1"/>
    </xf>
    <xf numFmtId="0" fontId="1" fillId="6" borderId="15" xfId="0" applyFont="1" applyFill="1" applyBorder="1" applyAlignment="1" applyProtection="1">
      <alignment horizontal="left" vertical="top" wrapText="1"/>
    </xf>
    <xf numFmtId="0" fontId="1" fillId="8" borderId="16" xfId="0" applyFont="1" applyFill="1" applyBorder="1" applyAlignment="1" applyProtection="1">
      <alignment horizontal="left" vertical="center" wrapText="1"/>
    </xf>
    <xf numFmtId="0" fontId="1" fillId="8" borderId="15" xfId="0" applyFont="1" applyFill="1" applyBorder="1" applyAlignment="1" applyProtection="1">
      <alignment horizontal="left" vertical="center" wrapText="1"/>
    </xf>
    <xf numFmtId="0" fontId="1" fillId="8" borderId="14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left" vertical="center"/>
    </xf>
    <xf numFmtId="0" fontId="0" fillId="5" borderId="22" xfId="0" applyFont="1" applyFill="1" applyBorder="1" applyAlignment="1" applyProtection="1">
      <alignment horizontal="center" vertical="center"/>
      <protection locked="0"/>
    </xf>
    <xf numFmtId="0" fontId="0" fillId="5" borderId="20" xfId="0" applyFont="1" applyFill="1" applyBorder="1" applyAlignment="1" applyProtection="1">
      <alignment horizontal="center" vertical="center"/>
      <protection locked="0"/>
    </xf>
    <xf numFmtId="0" fontId="0" fillId="5" borderId="23" xfId="0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left" vertical="center"/>
    </xf>
    <xf numFmtId="0" fontId="0" fillId="3" borderId="18" xfId="0" applyFill="1" applyBorder="1" applyAlignment="1" applyProtection="1">
      <alignment horizontal="left" vertical="center"/>
    </xf>
    <xf numFmtId="0" fontId="0" fillId="3" borderId="26" xfId="0" applyFill="1" applyBorder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center" vertical="center" textRotation="90"/>
    </xf>
    <xf numFmtId="0" fontId="1" fillId="4" borderId="9" xfId="0" applyFont="1" applyFill="1" applyBorder="1" applyAlignment="1" applyProtection="1">
      <alignment horizontal="center" vertical="center" textRotation="90"/>
    </xf>
    <xf numFmtId="0" fontId="0" fillId="7" borderId="16" xfId="0" applyFill="1" applyBorder="1" applyAlignment="1" applyProtection="1">
      <alignment horizontal="right" vertical="center" wrapText="1"/>
    </xf>
    <xf numFmtId="0" fontId="0" fillId="7" borderId="1" xfId="0" applyFill="1" applyBorder="1" applyAlignment="1" applyProtection="1">
      <alignment horizontal="right" vertical="center" wrapText="1"/>
    </xf>
    <xf numFmtId="0" fontId="0" fillId="7" borderId="3" xfId="0" applyFill="1" applyBorder="1" applyAlignment="1" applyProtection="1">
      <alignment horizontal="right" vertical="center" wrapText="1"/>
    </xf>
    <xf numFmtId="0" fontId="8" fillId="4" borderId="16" xfId="0" applyFont="1" applyFill="1" applyBorder="1" applyAlignment="1" applyProtection="1">
      <alignment horizontal="center" vertical="top" wrapText="1"/>
    </xf>
    <xf numFmtId="0" fontId="10" fillId="4" borderId="15" xfId="0" applyFont="1" applyFill="1" applyBorder="1" applyAlignment="1" applyProtection="1">
      <alignment horizontal="center" vertical="top" wrapText="1"/>
    </xf>
    <xf numFmtId="0" fontId="0" fillId="4" borderId="12" xfId="0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textRotation="90" wrapText="1"/>
    </xf>
    <xf numFmtId="0" fontId="1" fillId="6" borderId="12" xfId="0" applyFont="1" applyFill="1" applyBorder="1" applyAlignment="1" applyProtection="1">
      <alignment horizontal="center" vertical="center" textRotation="90" wrapText="1"/>
    </xf>
    <xf numFmtId="0" fontId="1" fillId="6" borderId="9" xfId="0" applyFont="1" applyFill="1" applyBorder="1" applyAlignment="1" applyProtection="1">
      <alignment horizontal="center" vertical="center" textRotation="90" wrapText="1"/>
    </xf>
    <xf numFmtId="0" fontId="0" fillId="10" borderId="1" xfId="0" applyFont="1" applyFill="1" applyBorder="1" applyAlignment="1" applyProtection="1">
      <alignment horizontal="right" vertical="center" wrapText="1"/>
    </xf>
    <xf numFmtId="0" fontId="0" fillId="10" borderId="3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AB81"/>
      <color rgb="FFCA94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40871</xdr:colOff>
      <xdr:row>31</xdr:row>
      <xdr:rowOff>86592</xdr:rowOff>
    </xdr:from>
    <xdr:to>
      <xdr:col>13</xdr:col>
      <xdr:colOff>86590</xdr:colOff>
      <xdr:row>33</xdr:row>
      <xdr:rowOff>155865</xdr:rowOff>
    </xdr:to>
    <xdr:sp macro="" textlink="">
      <xdr:nvSpPr>
        <xdr:cNvPr id="3" name="Left Bracket 2"/>
        <xdr:cNvSpPr/>
      </xdr:nvSpPr>
      <xdr:spPr>
        <a:xfrm>
          <a:off x="4605251" y="5504412"/>
          <a:ext cx="45719" cy="45789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33251</xdr:colOff>
      <xdr:row>13</xdr:row>
      <xdr:rowOff>84687</xdr:rowOff>
    </xdr:from>
    <xdr:to>
      <xdr:col>13</xdr:col>
      <xdr:colOff>78970</xdr:colOff>
      <xdr:row>15</xdr:row>
      <xdr:rowOff>144435</xdr:rowOff>
    </xdr:to>
    <xdr:sp macro="" textlink="">
      <xdr:nvSpPr>
        <xdr:cNvPr id="4" name="Left Bracket 3"/>
        <xdr:cNvSpPr/>
      </xdr:nvSpPr>
      <xdr:spPr>
        <a:xfrm>
          <a:off x="4643351" y="2351637"/>
          <a:ext cx="45719" cy="45979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tabSelected="1" topLeftCell="J1" zoomScaleNormal="100" workbookViewId="0">
      <selection activeCell="N22" sqref="N22"/>
    </sheetView>
  </sheetViews>
  <sheetFormatPr defaultColWidth="3" defaultRowHeight="15" x14ac:dyDescent="0.25"/>
  <cols>
    <col min="1" max="1" width="5.85546875" style="3" hidden="1" customWidth="1"/>
    <col min="2" max="2" width="12.28515625" style="3" hidden="1" customWidth="1"/>
    <col min="3" max="9" width="7.5703125" style="4" hidden="1" customWidth="1"/>
    <col min="10" max="10" width="4.5703125" style="5" customWidth="1"/>
    <col min="11" max="11" width="4.7109375" style="6" customWidth="1"/>
    <col min="12" max="12" width="7.42578125" style="7" customWidth="1"/>
    <col min="13" max="13" width="54.7109375" style="7" customWidth="1"/>
    <col min="14" max="14" width="24.28515625" style="7" customWidth="1"/>
    <col min="15" max="15" width="24.42578125" style="7" customWidth="1"/>
    <col min="16" max="16" width="3.7109375" style="7" customWidth="1"/>
    <col min="17" max="17" width="4.7109375" style="6" customWidth="1"/>
    <col min="18" max="18" width="3.85546875" style="7" customWidth="1"/>
    <col min="19" max="41" width="3" style="7"/>
    <col min="42" max="16384" width="3" style="3"/>
  </cols>
  <sheetData>
    <row r="1" spans="1:28" ht="15.75" thickBot="1" x14ac:dyDescent="0.3"/>
    <row r="2" spans="1:28" s="7" customFormat="1" ht="28.15" customHeight="1" thickBot="1" x14ac:dyDescent="0.4">
      <c r="A2" s="174" t="s">
        <v>44</v>
      </c>
      <c r="B2" s="175"/>
      <c r="C2" s="8" t="s">
        <v>13</v>
      </c>
      <c r="D2" s="9" t="s">
        <v>14</v>
      </c>
      <c r="E2" s="10" t="s">
        <v>15</v>
      </c>
      <c r="F2" s="9" t="s">
        <v>16</v>
      </c>
      <c r="G2" s="10" t="s">
        <v>17</v>
      </c>
      <c r="H2" s="9" t="s">
        <v>18</v>
      </c>
      <c r="I2" s="9" t="s">
        <v>19</v>
      </c>
      <c r="J2" s="11"/>
      <c r="K2" s="12"/>
      <c r="L2" s="13"/>
      <c r="M2" s="176" t="s">
        <v>54</v>
      </c>
      <c r="N2" s="176"/>
      <c r="O2" s="176"/>
      <c r="P2" s="13"/>
      <c r="Q2" s="14"/>
      <c r="S2" s="15"/>
    </row>
    <row r="3" spans="1:28" s="7" customFormat="1" ht="10.9" customHeight="1" thickBot="1" x14ac:dyDescent="0.3">
      <c r="A3" s="16"/>
      <c r="B3" s="17"/>
      <c r="C3" s="8"/>
      <c r="D3" s="9"/>
      <c r="E3" s="9"/>
      <c r="F3" s="9"/>
      <c r="G3" s="10"/>
      <c r="H3" s="9"/>
      <c r="I3" s="9"/>
      <c r="J3" s="11"/>
      <c r="K3" s="18"/>
      <c r="L3" s="19"/>
      <c r="M3" s="19"/>
      <c r="N3" s="19"/>
      <c r="O3" s="19"/>
      <c r="P3" s="19"/>
      <c r="Q3" s="20"/>
    </row>
    <row r="4" spans="1:28" s="7" customFormat="1" ht="16.899999999999999" customHeight="1" thickBot="1" x14ac:dyDescent="0.3">
      <c r="A4" s="16"/>
      <c r="B4" s="17"/>
      <c r="C4" s="8"/>
      <c r="D4" s="9"/>
      <c r="E4" s="9"/>
      <c r="F4" s="9"/>
      <c r="G4" s="10"/>
      <c r="H4" s="9"/>
      <c r="I4" s="9"/>
      <c r="J4" s="11"/>
      <c r="K4" s="18"/>
      <c r="L4" s="177" t="s">
        <v>55</v>
      </c>
      <c r="M4" s="178"/>
      <c r="N4" s="179">
        <v>500</v>
      </c>
      <c r="O4" s="182" t="s">
        <v>0</v>
      </c>
      <c r="P4" s="21"/>
      <c r="Q4" s="20"/>
    </row>
    <row r="5" spans="1:28" s="7" customFormat="1" ht="4.1500000000000004" customHeight="1" thickBot="1" x14ac:dyDescent="0.3">
      <c r="A5" s="16"/>
      <c r="B5" s="17"/>
      <c r="C5" s="8"/>
      <c r="D5" s="9"/>
      <c r="E5" s="9"/>
      <c r="F5" s="9"/>
      <c r="G5" s="10"/>
      <c r="H5" s="9"/>
      <c r="I5" s="9"/>
      <c r="J5" s="11"/>
      <c r="K5" s="18"/>
      <c r="L5" s="22"/>
      <c r="M5" s="23"/>
      <c r="N5" s="180"/>
      <c r="O5" s="183"/>
      <c r="P5" s="24"/>
      <c r="Q5" s="20"/>
    </row>
    <row r="6" spans="1:28" s="7" customFormat="1" ht="15.75" thickBot="1" x14ac:dyDescent="0.3">
      <c r="A6" s="185" t="s">
        <v>43</v>
      </c>
      <c r="B6" s="25" t="s">
        <v>27</v>
      </c>
      <c r="C6" s="26">
        <v>0.4</v>
      </c>
      <c r="D6" s="27">
        <v>0.3</v>
      </c>
      <c r="E6" s="27">
        <v>0.6</v>
      </c>
      <c r="F6" s="28">
        <v>8.3000000000000007</v>
      </c>
      <c r="G6" s="29">
        <v>11</v>
      </c>
      <c r="H6" s="30">
        <v>23</v>
      </c>
      <c r="I6" s="27">
        <v>22</v>
      </c>
      <c r="J6" s="31"/>
      <c r="K6" s="32"/>
      <c r="L6" s="33"/>
      <c r="M6" s="34" t="s">
        <v>60</v>
      </c>
      <c r="N6" s="181"/>
      <c r="O6" s="184"/>
      <c r="P6" s="35"/>
      <c r="Q6" s="20"/>
      <c r="S6" s="15"/>
    </row>
    <row r="7" spans="1:28" s="7" customFormat="1" ht="14.65" customHeight="1" thickBot="1" x14ac:dyDescent="0.3">
      <c r="A7" s="185"/>
      <c r="B7" s="25"/>
      <c r="C7" s="36"/>
      <c r="D7" s="37"/>
      <c r="E7" s="37"/>
      <c r="F7" s="38"/>
      <c r="G7" s="39"/>
      <c r="H7" s="40"/>
      <c r="I7" s="37"/>
      <c r="J7" s="31"/>
      <c r="K7" s="32"/>
      <c r="L7" s="41"/>
      <c r="M7" s="42"/>
      <c r="N7" s="43"/>
      <c r="O7" s="44"/>
      <c r="P7" s="44"/>
      <c r="Q7" s="20"/>
    </row>
    <row r="8" spans="1:28" s="7" customFormat="1" x14ac:dyDescent="0.25">
      <c r="A8" s="185"/>
      <c r="B8" s="25"/>
      <c r="C8" s="36"/>
      <c r="D8" s="37"/>
      <c r="E8" s="37"/>
      <c r="F8" s="38"/>
      <c r="G8" s="39"/>
      <c r="H8" s="40"/>
      <c r="I8" s="37"/>
      <c r="J8" s="31"/>
      <c r="K8" s="32"/>
      <c r="L8" s="169" t="s">
        <v>52</v>
      </c>
      <c r="M8" s="170"/>
      <c r="N8" s="170"/>
      <c r="O8" s="170"/>
      <c r="P8" s="45"/>
      <c r="Q8" s="20"/>
      <c r="S8" s="15"/>
    </row>
    <row r="9" spans="1:28" s="7" customFormat="1" ht="6" customHeight="1" x14ac:dyDescent="0.25">
      <c r="A9" s="185"/>
      <c r="B9" s="25"/>
      <c r="C9" s="36"/>
      <c r="D9" s="37"/>
      <c r="E9" s="37"/>
      <c r="F9" s="38"/>
      <c r="G9" s="39"/>
      <c r="H9" s="40"/>
      <c r="I9" s="37"/>
      <c r="J9" s="31"/>
      <c r="K9" s="32"/>
      <c r="L9" s="46"/>
      <c r="M9" s="47"/>
      <c r="N9" s="48"/>
      <c r="O9" s="49"/>
      <c r="P9" s="50"/>
      <c r="Q9" s="20"/>
    </row>
    <row r="10" spans="1:28" s="7" customFormat="1" ht="15" customHeight="1" x14ac:dyDescent="0.25">
      <c r="A10" s="185"/>
      <c r="B10" s="51" t="s">
        <v>20</v>
      </c>
      <c r="C10" s="52">
        <v>0.9</v>
      </c>
      <c r="D10" s="31">
        <v>0.6</v>
      </c>
      <c r="E10" s="31">
        <v>1.1000000000000001</v>
      </c>
      <c r="F10" s="53">
        <v>8.3000000000000007</v>
      </c>
      <c r="G10" s="54">
        <v>8</v>
      </c>
      <c r="H10" s="55">
        <v>47</v>
      </c>
      <c r="I10" s="31">
        <v>13</v>
      </c>
      <c r="J10" s="31"/>
      <c r="K10" s="32"/>
      <c r="L10" s="56"/>
      <c r="M10" s="57" t="s">
        <v>1</v>
      </c>
      <c r="N10" s="2">
        <v>4</v>
      </c>
      <c r="O10" s="58" t="s">
        <v>2</v>
      </c>
      <c r="P10" s="59"/>
      <c r="Q10" s="20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</row>
    <row r="11" spans="1:28" s="7" customFormat="1" ht="17.45" customHeight="1" x14ac:dyDescent="0.35">
      <c r="A11" s="185"/>
      <c r="B11" s="25" t="s">
        <v>45</v>
      </c>
      <c r="C11" s="36">
        <v>2.6</v>
      </c>
      <c r="D11" s="37">
        <v>2</v>
      </c>
      <c r="E11" s="37">
        <v>0.2</v>
      </c>
      <c r="F11" s="36">
        <v>7.1</v>
      </c>
      <c r="G11" s="60">
        <v>6</v>
      </c>
      <c r="H11" s="40">
        <v>55</v>
      </c>
      <c r="I11" s="37">
        <v>4</v>
      </c>
      <c r="J11" s="31"/>
      <c r="K11" s="61"/>
      <c r="L11" s="56"/>
      <c r="M11" s="57" t="s">
        <v>4</v>
      </c>
      <c r="N11" s="2">
        <v>2</v>
      </c>
      <c r="O11" s="62" t="s">
        <v>10</v>
      </c>
      <c r="P11" s="59"/>
      <c r="Q11" s="20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</row>
    <row r="12" spans="1:28" s="7" customFormat="1" ht="18.75" customHeight="1" x14ac:dyDescent="0.35">
      <c r="A12" s="185"/>
      <c r="B12" s="51" t="s">
        <v>12</v>
      </c>
      <c r="C12" s="52">
        <v>2</v>
      </c>
      <c r="D12" s="31">
        <v>2.7</v>
      </c>
      <c r="E12" s="31">
        <v>1.4</v>
      </c>
      <c r="F12" s="52">
        <v>8</v>
      </c>
      <c r="G12" s="63">
        <v>16</v>
      </c>
      <c r="H12" s="31">
        <v>55</v>
      </c>
      <c r="I12" s="31">
        <v>8</v>
      </c>
      <c r="J12" s="31"/>
      <c r="K12" s="32"/>
      <c r="L12" s="56"/>
      <c r="M12" s="57" t="s">
        <v>5</v>
      </c>
      <c r="N12" s="2">
        <v>1</v>
      </c>
      <c r="O12" s="62" t="s">
        <v>8</v>
      </c>
      <c r="P12" s="59"/>
      <c r="Q12" s="20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</row>
    <row r="13" spans="1:28" s="7" customFormat="1" ht="9.4" customHeight="1" thickBot="1" x14ac:dyDescent="0.3">
      <c r="A13" s="185"/>
      <c r="B13" s="51"/>
      <c r="C13" s="52"/>
      <c r="D13" s="31"/>
      <c r="E13" s="31"/>
      <c r="F13" s="52"/>
      <c r="G13" s="63"/>
      <c r="H13" s="31"/>
      <c r="I13" s="31"/>
      <c r="J13" s="31"/>
      <c r="K13" s="32"/>
      <c r="L13" s="56"/>
      <c r="M13" s="64"/>
      <c r="N13" s="65"/>
      <c r="O13" s="62"/>
      <c r="P13" s="59"/>
      <c r="Q13" s="20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</row>
    <row r="14" spans="1:28" s="7" customFormat="1" ht="15" customHeight="1" x14ac:dyDescent="0.25">
      <c r="A14" s="185"/>
      <c r="B14" s="25" t="s">
        <v>21</v>
      </c>
      <c r="C14" s="38">
        <v>0.8</v>
      </c>
      <c r="D14" s="37">
        <v>0.5</v>
      </c>
      <c r="E14" s="37">
        <v>1.2</v>
      </c>
      <c r="F14" s="36">
        <v>8</v>
      </c>
      <c r="G14" s="60">
        <v>10</v>
      </c>
      <c r="H14" s="37">
        <v>34</v>
      </c>
      <c r="I14" s="37">
        <v>15</v>
      </c>
      <c r="J14" s="31"/>
      <c r="K14" s="61"/>
      <c r="L14" s="66"/>
      <c r="M14" s="187" t="s">
        <v>56</v>
      </c>
      <c r="N14" s="67">
        <f>N10/1000*$N$4</f>
        <v>2</v>
      </c>
      <c r="O14" s="68" t="s">
        <v>3</v>
      </c>
      <c r="P14" s="59"/>
      <c r="Q14" s="20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</row>
    <row r="15" spans="1:28" s="7" customFormat="1" ht="16.5" customHeight="1" x14ac:dyDescent="0.35">
      <c r="A15" s="185"/>
      <c r="B15" s="51" t="s">
        <v>28</v>
      </c>
      <c r="C15" s="52">
        <v>1.3</v>
      </c>
      <c r="D15" s="31">
        <v>0.6</v>
      </c>
      <c r="E15" s="31">
        <v>0</v>
      </c>
      <c r="F15" s="52">
        <v>7.5</v>
      </c>
      <c r="G15" s="63">
        <v>1</v>
      </c>
      <c r="H15" s="31">
        <v>72</v>
      </c>
      <c r="I15" s="31">
        <v>27</v>
      </c>
      <c r="J15" s="31"/>
      <c r="K15" s="32"/>
      <c r="L15" s="66"/>
      <c r="M15" s="188"/>
      <c r="N15" s="69">
        <f>N11/1000*$N$4</f>
        <v>1</v>
      </c>
      <c r="O15" s="70" t="s">
        <v>11</v>
      </c>
      <c r="P15" s="59"/>
      <c r="Q15" s="20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</row>
    <row r="16" spans="1:28" s="7" customFormat="1" ht="18.75" thickBot="1" x14ac:dyDescent="0.4">
      <c r="A16" s="185"/>
      <c r="B16" s="25" t="s">
        <v>22</v>
      </c>
      <c r="C16" s="36">
        <v>0.4</v>
      </c>
      <c r="D16" s="37">
        <v>0.5</v>
      </c>
      <c r="E16" s="37">
        <v>0.1</v>
      </c>
      <c r="F16" s="36">
        <v>8.3000000000000007</v>
      </c>
      <c r="G16" s="60">
        <v>1</v>
      </c>
      <c r="H16" s="37">
        <v>36</v>
      </c>
      <c r="I16" s="37">
        <v>31</v>
      </c>
      <c r="J16" s="31"/>
      <c r="K16" s="32"/>
      <c r="L16" s="71"/>
      <c r="M16" s="189"/>
      <c r="N16" s="72">
        <f>N12/1000*$N$4</f>
        <v>0.5</v>
      </c>
      <c r="O16" s="73" t="s">
        <v>9</v>
      </c>
      <c r="P16" s="59"/>
      <c r="Q16" s="20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</row>
    <row r="17" spans="1:28" s="7" customFormat="1" ht="9" customHeight="1" thickBot="1" x14ac:dyDescent="0.3">
      <c r="A17" s="185"/>
      <c r="B17" s="25"/>
      <c r="C17" s="36"/>
      <c r="D17" s="37"/>
      <c r="E17" s="37"/>
      <c r="F17" s="36"/>
      <c r="G17" s="60"/>
      <c r="H17" s="37"/>
      <c r="I17" s="37"/>
      <c r="J17" s="31"/>
      <c r="K17" s="32"/>
      <c r="L17" s="74"/>
      <c r="M17" s="75"/>
      <c r="N17" s="76"/>
      <c r="O17" s="77"/>
      <c r="P17" s="78"/>
      <c r="Q17" s="20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</row>
    <row r="18" spans="1:28" s="7" customFormat="1" ht="15.75" thickBot="1" x14ac:dyDescent="0.3">
      <c r="A18" s="185"/>
      <c r="B18" s="25"/>
      <c r="C18" s="36"/>
      <c r="D18" s="37"/>
      <c r="E18" s="37"/>
      <c r="F18" s="36"/>
      <c r="G18" s="60"/>
      <c r="H18" s="37"/>
      <c r="I18" s="37"/>
      <c r="J18" s="31"/>
      <c r="K18" s="32"/>
      <c r="L18" s="79"/>
      <c r="M18" s="41"/>
      <c r="N18" s="43"/>
      <c r="Q18" s="20"/>
    </row>
    <row r="19" spans="1:28" s="7" customFormat="1" ht="14.45" customHeight="1" x14ac:dyDescent="0.25">
      <c r="A19" s="185"/>
      <c r="B19" s="25"/>
      <c r="C19" s="36"/>
      <c r="D19" s="37"/>
      <c r="E19" s="37"/>
      <c r="F19" s="36"/>
      <c r="G19" s="60"/>
      <c r="H19" s="37"/>
      <c r="I19" s="37"/>
      <c r="J19" s="31"/>
      <c r="K19" s="32"/>
      <c r="L19" s="171" t="s">
        <v>57</v>
      </c>
      <c r="M19" s="172"/>
      <c r="N19" s="172"/>
      <c r="O19" s="172"/>
      <c r="P19" s="173"/>
      <c r="Q19" s="20"/>
      <c r="S19" s="15"/>
    </row>
    <row r="20" spans="1:28" s="7" customFormat="1" ht="4.9000000000000004" customHeight="1" x14ac:dyDescent="0.25">
      <c r="A20" s="185"/>
      <c r="B20" s="25"/>
      <c r="C20" s="36"/>
      <c r="D20" s="37"/>
      <c r="E20" s="37"/>
      <c r="F20" s="36"/>
      <c r="G20" s="60"/>
      <c r="H20" s="37"/>
      <c r="I20" s="37"/>
      <c r="J20" s="31"/>
      <c r="K20" s="32"/>
      <c r="L20" s="80"/>
      <c r="M20" s="81"/>
      <c r="N20" s="81"/>
      <c r="O20" s="81"/>
      <c r="P20" s="82"/>
      <c r="Q20" s="20"/>
    </row>
    <row r="21" spans="1:28" s="7" customFormat="1" ht="14.65" customHeight="1" x14ac:dyDescent="0.25">
      <c r="A21" s="185"/>
      <c r="B21" s="51" t="s">
        <v>23</v>
      </c>
      <c r="C21" s="52">
        <v>0.7</v>
      </c>
      <c r="D21" s="31">
        <v>0.4</v>
      </c>
      <c r="E21" s="31">
        <v>1.1000000000000001</v>
      </c>
      <c r="F21" s="52">
        <v>8.6999999999999993</v>
      </c>
      <c r="G21" s="63">
        <v>3</v>
      </c>
      <c r="H21" s="31">
        <v>60</v>
      </c>
      <c r="I21" s="31">
        <v>17</v>
      </c>
      <c r="J21" s="31"/>
      <c r="K21" s="32"/>
      <c r="L21" s="83"/>
      <c r="M21" s="84" t="s">
        <v>63</v>
      </c>
      <c r="N21" s="2" t="s">
        <v>46</v>
      </c>
      <c r="O21" s="85"/>
      <c r="P21" s="86"/>
      <c r="Q21" s="20"/>
    </row>
    <row r="22" spans="1:28" s="7" customFormat="1" ht="17.649999999999999" customHeight="1" x14ac:dyDescent="0.25">
      <c r="A22" s="185"/>
      <c r="B22" s="25" t="s">
        <v>30</v>
      </c>
      <c r="C22" s="36">
        <v>0.5</v>
      </c>
      <c r="D22" s="37">
        <v>0.4</v>
      </c>
      <c r="E22" s="37">
        <v>0.7</v>
      </c>
      <c r="F22" s="36">
        <v>8.6</v>
      </c>
      <c r="G22" s="60">
        <v>6</v>
      </c>
      <c r="H22" s="37">
        <v>77</v>
      </c>
      <c r="I22" s="37">
        <v>21</v>
      </c>
      <c r="J22" s="31"/>
      <c r="K22" s="61"/>
      <c r="L22" s="83"/>
      <c r="M22" s="87" t="s">
        <v>53</v>
      </c>
      <c r="N22" s="1" t="s">
        <v>12</v>
      </c>
      <c r="O22" s="85"/>
      <c r="P22" s="86"/>
      <c r="Q22" s="20"/>
    </row>
    <row r="23" spans="1:28" s="7" customFormat="1" ht="9" customHeight="1" thickBot="1" x14ac:dyDescent="0.3">
      <c r="A23" s="185"/>
      <c r="B23" s="25"/>
      <c r="C23" s="36"/>
      <c r="D23" s="37"/>
      <c r="E23" s="37"/>
      <c r="F23" s="36"/>
      <c r="G23" s="60"/>
      <c r="H23" s="37"/>
      <c r="I23" s="37"/>
      <c r="J23" s="31"/>
      <c r="K23" s="61"/>
      <c r="L23" s="83"/>
      <c r="M23" s="88"/>
      <c r="N23" s="89"/>
      <c r="O23" s="85"/>
      <c r="P23" s="86"/>
      <c r="Q23" s="20"/>
    </row>
    <row r="24" spans="1:28" s="7" customFormat="1" x14ac:dyDescent="0.25">
      <c r="A24" s="185"/>
      <c r="B24" s="51" t="s">
        <v>24</v>
      </c>
      <c r="C24" s="52">
        <v>1.7</v>
      </c>
      <c r="D24" s="31">
        <v>4.8</v>
      </c>
      <c r="E24" s="31">
        <v>0.5</v>
      </c>
      <c r="F24" s="52">
        <v>7.6</v>
      </c>
      <c r="G24" s="63">
        <v>6</v>
      </c>
      <c r="H24" s="31">
        <v>62</v>
      </c>
      <c r="I24" s="31">
        <v>10</v>
      </c>
      <c r="J24" s="31"/>
      <c r="K24" s="61"/>
      <c r="L24" s="90"/>
      <c r="M24" s="91" t="s">
        <v>48</v>
      </c>
      <c r="N24" s="92">
        <f>VLOOKUP(N22,B6:E44,2,0)</f>
        <v>2</v>
      </c>
      <c r="O24" s="93" t="s">
        <v>62</v>
      </c>
      <c r="P24" s="86"/>
      <c r="Q24" s="20"/>
    </row>
    <row r="25" spans="1:28" s="7" customFormat="1" x14ac:dyDescent="0.25">
      <c r="A25" s="185"/>
      <c r="B25" s="25" t="s">
        <v>29</v>
      </c>
      <c r="C25" s="36">
        <v>2.2999999999999998</v>
      </c>
      <c r="D25" s="37">
        <v>1.1000000000000001</v>
      </c>
      <c r="E25" s="37">
        <v>0.4</v>
      </c>
      <c r="F25" s="36">
        <v>7.6</v>
      </c>
      <c r="G25" s="60">
        <v>1</v>
      </c>
      <c r="H25" s="37">
        <v>60</v>
      </c>
      <c r="I25" s="37">
        <v>10</v>
      </c>
      <c r="J25" s="31"/>
      <c r="K25" s="61"/>
      <c r="L25" s="90"/>
      <c r="M25" s="94" t="s">
        <v>49</v>
      </c>
      <c r="N25" s="95">
        <f>VLOOKUP(N22,B6:E44,3,0)</f>
        <v>2.7</v>
      </c>
      <c r="O25" s="96" t="s">
        <v>6</v>
      </c>
      <c r="P25" s="86"/>
      <c r="Q25" s="20"/>
    </row>
    <row r="26" spans="1:28" s="7" customFormat="1" ht="18.75" thickBot="1" x14ac:dyDescent="0.3">
      <c r="A26" s="185"/>
      <c r="B26" s="51" t="s">
        <v>25</v>
      </c>
      <c r="C26" s="52">
        <v>1</v>
      </c>
      <c r="D26" s="31">
        <v>0.5</v>
      </c>
      <c r="E26" s="31">
        <v>1</v>
      </c>
      <c r="F26" s="52">
        <v>8.3000000000000007</v>
      </c>
      <c r="G26" s="63">
        <v>7</v>
      </c>
      <c r="H26" s="31">
        <v>47</v>
      </c>
      <c r="I26" s="31">
        <v>25</v>
      </c>
      <c r="J26" s="31"/>
      <c r="K26" s="61"/>
      <c r="L26" s="97"/>
      <c r="M26" s="98" t="s">
        <v>50</v>
      </c>
      <c r="N26" s="99">
        <f>VLOOKUP(N22,B6:E44,4,0)</f>
        <v>1.4</v>
      </c>
      <c r="O26" s="100" t="s">
        <v>7</v>
      </c>
      <c r="P26" s="86"/>
      <c r="Q26" s="20"/>
    </row>
    <row r="27" spans="1:28" s="7" customFormat="1" ht="8.65" customHeight="1" thickBot="1" x14ac:dyDescent="0.3">
      <c r="A27" s="185"/>
      <c r="B27" s="51"/>
      <c r="C27" s="52"/>
      <c r="D27" s="31"/>
      <c r="E27" s="31"/>
      <c r="F27" s="52"/>
      <c r="G27" s="63"/>
      <c r="H27" s="31"/>
      <c r="I27" s="31"/>
      <c r="J27" s="31"/>
      <c r="K27" s="61"/>
      <c r="L27" s="101"/>
      <c r="M27" s="102"/>
      <c r="N27" s="103"/>
      <c r="O27" s="104"/>
      <c r="P27" s="105"/>
      <c r="Q27" s="20"/>
    </row>
    <row r="28" spans="1:28" s="7" customFormat="1" ht="15.75" thickBot="1" x14ac:dyDescent="0.3">
      <c r="A28" s="185"/>
      <c r="B28" s="51"/>
      <c r="C28" s="52"/>
      <c r="D28" s="31"/>
      <c r="E28" s="31"/>
      <c r="F28" s="52"/>
      <c r="G28" s="63"/>
      <c r="H28" s="31"/>
      <c r="I28" s="31"/>
      <c r="J28" s="31"/>
      <c r="K28" s="61"/>
      <c r="L28" s="42"/>
      <c r="M28" s="106"/>
      <c r="N28" s="43"/>
      <c r="Q28" s="20"/>
      <c r="S28" s="107"/>
    </row>
    <row r="29" spans="1:28" s="7" customFormat="1" ht="15.75" x14ac:dyDescent="0.25">
      <c r="A29" s="185"/>
      <c r="B29" s="51"/>
      <c r="C29" s="52"/>
      <c r="D29" s="31"/>
      <c r="E29" s="31"/>
      <c r="F29" s="52"/>
      <c r="G29" s="63"/>
      <c r="H29" s="31"/>
      <c r="I29" s="31"/>
      <c r="J29" s="31"/>
      <c r="K29" s="61"/>
      <c r="L29" s="190" t="s">
        <v>59</v>
      </c>
      <c r="M29" s="191"/>
      <c r="N29" s="191"/>
      <c r="O29" s="191"/>
      <c r="P29" s="108"/>
      <c r="Q29" s="20"/>
      <c r="S29" s="15"/>
    </row>
    <row r="30" spans="1:28" s="7" customFormat="1" ht="6.4" customHeight="1" thickBot="1" x14ac:dyDescent="0.3">
      <c r="A30" s="185"/>
      <c r="B30" s="51"/>
      <c r="C30" s="52"/>
      <c r="D30" s="31"/>
      <c r="E30" s="31"/>
      <c r="F30" s="52"/>
      <c r="G30" s="63"/>
      <c r="H30" s="31"/>
      <c r="I30" s="31"/>
      <c r="J30" s="31"/>
      <c r="K30" s="61"/>
      <c r="L30" s="109"/>
      <c r="M30" s="110"/>
      <c r="N30" s="110"/>
      <c r="O30" s="110"/>
      <c r="P30" s="111"/>
      <c r="Q30" s="20"/>
      <c r="S30" s="107"/>
    </row>
    <row r="31" spans="1:28" s="7" customFormat="1" ht="27" customHeight="1" thickBot="1" x14ac:dyDescent="0.3">
      <c r="A31" s="186"/>
      <c r="B31" s="112" t="s">
        <v>26</v>
      </c>
      <c r="C31" s="113">
        <v>3.1</v>
      </c>
      <c r="D31" s="114">
        <v>2.9</v>
      </c>
      <c r="E31" s="114">
        <v>1.7</v>
      </c>
      <c r="F31" s="113">
        <v>7.7</v>
      </c>
      <c r="G31" s="115">
        <v>10</v>
      </c>
      <c r="H31" s="114">
        <v>72</v>
      </c>
      <c r="I31" s="114">
        <v>9</v>
      </c>
      <c r="J31" s="31"/>
      <c r="K31" s="61"/>
      <c r="L31" s="192"/>
      <c r="M31" s="116" t="s">
        <v>58</v>
      </c>
      <c r="N31" s="117">
        <f>(N11/1000)/((N25/100)/1)*N4</f>
        <v>37.037037037037038</v>
      </c>
      <c r="O31" s="118" t="s">
        <v>51</v>
      </c>
      <c r="P31" s="119"/>
      <c r="Q31" s="20"/>
    </row>
    <row r="32" spans="1:28" s="7" customFormat="1" ht="15" customHeight="1" thickTop="1" x14ac:dyDescent="0.25">
      <c r="A32" s="193" t="s">
        <v>47</v>
      </c>
      <c r="B32" s="120" t="s">
        <v>31</v>
      </c>
      <c r="C32" s="121">
        <v>1.1000000000000001</v>
      </c>
      <c r="D32" s="122">
        <v>0.9</v>
      </c>
      <c r="E32" s="123">
        <v>1.3</v>
      </c>
      <c r="F32" s="124">
        <v>8.5</v>
      </c>
      <c r="G32" s="125">
        <v>4</v>
      </c>
      <c r="H32" s="126">
        <v>72</v>
      </c>
      <c r="I32" s="121">
        <v>12</v>
      </c>
      <c r="J32" s="31"/>
      <c r="K32" s="61"/>
      <c r="L32" s="192"/>
      <c r="M32" s="196" t="s">
        <v>61</v>
      </c>
      <c r="N32" s="127">
        <f>IF((N14-((N24/100)*N31))&lt;0,0,(N14-((N24/100)*N31)))</f>
        <v>1.2592592592592591</v>
      </c>
      <c r="O32" s="128" t="s">
        <v>3</v>
      </c>
      <c r="P32" s="129"/>
      <c r="Q32" s="20"/>
    </row>
    <row r="33" spans="1:20" s="7" customFormat="1" ht="15.6" customHeight="1" x14ac:dyDescent="0.35">
      <c r="A33" s="194"/>
      <c r="B33" s="130" t="s">
        <v>32</v>
      </c>
      <c r="C33" s="31">
        <v>1.4</v>
      </c>
      <c r="D33" s="31">
        <v>5.8</v>
      </c>
      <c r="E33" s="63">
        <v>2.8</v>
      </c>
      <c r="F33" s="52">
        <v>8.1999999999999993</v>
      </c>
      <c r="G33" s="63">
        <v>16</v>
      </c>
      <c r="H33" s="31">
        <v>67</v>
      </c>
      <c r="I33" s="31">
        <v>17</v>
      </c>
      <c r="J33" s="31"/>
      <c r="K33" s="61"/>
      <c r="L33" s="192"/>
      <c r="M33" s="196"/>
      <c r="N33" s="127">
        <f>IF((N15-((N25/100)*N31))&lt;0,0,(N15-((N25/100)*N31)))</f>
        <v>0</v>
      </c>
      <c r="O33" s="128" t="s">
        <v>11</v>
      </c>
      <c r="P33" s="129"/>
      <c r="Q33" s="20"/>
      <c r="S33" s="15"/>
    </row>
    <row r="34" spans="1:20" s="7" customFormat="1" ht="15" customHeight="1" thickBot="1" x14ac:dyDescent="0.4">
      <c r="A34" s="194"/>
      <c r="B34" s="120" t="s">
        <v>36</v>
      </c>
      <c r="C34" s="126">
        <v>1</v>
      </c>
      <c r="D34" s="121">
        <v>0.7</v>
      </c>
      <c r="E34" s="125">
        <v>1.5</v>
      </c>
      <c r="F34" s="124">
        <v>8.5</v>
      </c>
      <c r="G34" s="125">
        <v>8</v>
      </c>
      <c r="H34" s="126">
        <v>61</v>
      </c>
      <c r="I34" s="121">
        <v>12</v>
      </c>
      <c r="J34" s="31"/>
      <c r="K34" s="61"/>
      <c r="L34" s="192"/>
      <c r="M34" s="197"/>
      <c r="N34" s="131">
        <f>IF((N16-((N26/100)*N31))&lt;0,0,(N16-((N26/100)*N31)))</f>
        <v>0</v>
      </c>
      <c r="O34" s="132" t="s">
        <v>9</v>
      </c>
      <c r="P34" s="129"/>
      <c r="Q34" s="20"/>
      <c r="S34" s="15"/>
    </row>
    <row r="35" spans="1:20" s="7" customFormat="1" ht="15.75" thickBot="1" x14ac:dyDescent="0.3">
      <c r="A35" s="194"/>
      <c r="B35" s="120"/>
      <c r="C35" s="126"/>
      <c r="D35" s="121"/>
      <c r="E35" s="125"/>
      <c r="F35" s="124"/>
      <c r="G35" s="125"/>
      <c r="H35" s="126"/>
      <c r="I35" s="121"/>
      <c r="J35" s="31"/>
      <c r="K35" s="61"/>
      <c r="L35" s="113"/>
      <c r="M35" s="133"/>
      <c r="N35" s="134"/>
      <c r="O35" s="135"/>
      <c r="P35" s="136"/>
      <c r="Q35" s="20"/>
    </row>
    <row r="36" spans="1:20" s="7" customFormat="1" ht="21.6" customHeight="1" thickBot="1" x14ac:dyDescent="0.3">
      <c r="A36" s="194"/>
      <c r="B36" s="130" t="s">
        <v>35</v>
      </c>
      <c r="C36" s="31">
        <v>1</v>
      </c>
      <c r="D36" s="31">
        <v>0.9</v>
      </c>
      <c r="E36" s="63">
        <v>1.9</v>
      </c>
      <c r="F36" s="52">
        <v>8.4</v>
      </c>
      <c r="G36" s="63">
        <v>5</v>
      </c>
      <c r="H36" s="31">
        <v>46</v>
      </c>
      <c r="I36" s="31">
        <v>10</v>
      </c>
      <c r="J36" s="31"/>
      <c r="K36" s="137"/>
      <c r="L36" s="138"/>
      <c r="M36" s="139"/>
      <c r="N36" s="140"/>
      <c r="O36" s="140"/>
      <c r="P36" s="140"/>
      <c r="Q36" s="141"/>
      <c r="T36" s="107"/>
    </row>
    <row r="37" spans="1:20" s="7" customFormat="1" ht="45" x14ac:dyDescent="0.25">
      <c r="A37" s="194"/>
      <c r="B37" s="120" t="s">
        <v>34</v>
      </c>
      <c r="C37" s="121">
        <v>0.7</v>
      </c>
      <c r="D37" s="121">
        <v>0.3</v>
      </c>
      <c r="E37" s="125">
        <v>0.9</v>
      </c>
      <c r="F37" s="124">
        <v>8.6</v>
      </c>
      <c r="G37" s="125">
        <v>4</v>
      </c>
      <c r="H37" s="121">
        <v>63</v>
      </c>
      <c r="I37" s="121">
        <v>28</v>
      </c>
      <c r="J37" s="31"/>
      <c r="K37" s="6"/>
      <c r="Q37" s="6"/>
    </row>
    <row r="38" spans="1:20" s="7" customFormat="1" ht="45" x14ac:dyDescent="0.25">
      <c r="A38" s="194"/>
      <c r="B38" s="130" t="s">
        <v>37</v>
      </c>
      <c r="C38" s="31">
        <v>1.1000000000000001</v>
      </c>
      <c r="D38" s="31">
        <v>3</v>
      </c>
      <c r="E38" s="63">
        <v>0.3</v>
      </c>
      <c r="F38" s="52">
        <v>6.4</v>
      </c>
      <c r="G38" s="63">
        <v>6</v>
      </c>
      <c r="H38" s="31">
        <v>59</v>
      </c>
      <c r="I38" s="31">
        <v>8</v>
      </c>
      <c r="J38" s="31"/>
      <c r="K38" s="6"/>
      <c r="Q38" s="6"/>
    </row>
    <row r="39" spans="1:20" s="7" customFormat="1" ht="45" x14ac:dyDescent="0.25">
      <c r="A39" s="194"/>
      <c r="B39" s="120" t="s">
        <v>33</v>
      </c>
      <c r="C39" s="121">
        <v>1</v>
      </c>
      <c r="D39" s="121">
        <v>1.1000000000000001</v>
      </c>
      <c r="E39" s="125">
        <v>1.3</v>
      </c>
      <c r="F39" s="124">
        <v>8</v>
      </c>
      <c r="G39" s="125">
        <v>3</v>
      </c>
      <c r="H39" s="121">
        <v>61</v>
      </c>
      <c r="I39" s="121">
        <v>15</v>
      </c>
      <c r="J39" s="31"/>
      <c r="K39" s="6"/>
      <c r="Q39" s="6"/>
    </row>
    <row r="40" spans="1:20" s="7" customFormat="1" ht="45.75" thickBot="1" x14ac:dyDescent="0.3">
      <c r="A40" s="194"/>
      <c r="B40" s="130" t="s">
        <v>38</v>
      </c>
      <c r="C40" s="31">
        <v>2.2000000000000002</v>
      </c>
      <c r="D40" s="142">
        <v>5.3</v>
      </c>
      <c r="E40" s="143">
        <v>2.2000000000000002</v>
      </c>
      <c r="F40" s="52">
        <v>8.1999999999999993</v>
      </c>
      <c r="G40" s="63">
        <v>11</v>
      </c>
      <c r="H40" s="31">
        <v>11</v>
      </c>
      <c r="I40" s="31">
        <v>10</v>
      </c>
      <c r="J40" s="31"/>
      <c r="K40" s="6"/>
      <c r="Q40" s="6"/>
    </row>
    <row r="41" spans="1:20" s="7" customFormat="1" ht="30" x14ac:dyDescent="0.25">
      <c r="A41" s="194"/>
      <c r="B41" s="144" t="s">
        <v>39</v>
      </c>
      <c r="C41" s="145">
        <v>1.8</v>
      </c>
      <c r="D41" s="145">
        <v>1.5</v>
      </c>
      <c r="E41" s="146">
        <v>0.2</v>
      </c>
      <c r="F41" s="147">
        <v>6.9</v>
      </c>
      <c r="G41" s="146">
        <v>5</v>
      </c>
      <c r="H41" s="145">
        <v>57</v>
      </c>
      <c r="I41" s="145">
        <v>7</v>
      </c>
      <c r="J41" s="31"/>
      <c r="K41" s="6"/>
      <c r="Q41" s="6"/>
    </row>
    <row r="42" spans="1:20" s="7" customFormat="1" ht="30" x14ac:dyDescent="0.25">
      <c r="A42" s="194"/>
      <c r="B42" s="130" t="s">
        <v>40</v>
      </c>
      <c r="C42" s="31">
        <v>1.3</v>
      </c>
      <c r="D42" s="31">
        <v>0.9</v>
      </c>
      <c r="E42" s="63">
        <v>1</v>
      </c>
      <c r="F42" s="52">
        <v>7.8</v>
      </c>
      <c r="G42" s="63">
        <v>5</v>
      </c>
      <c r="H42" s="31">
        <v>65</v>
      </c>
      <c r="I42" s="31">
        <v>17</v>
      </c>
      <c r="J42" s="31"/>
      <c r="K42" s="6"/>
      <c r="Q42" s="6"/>
    </row>
    <row r="43" spans="1:20" s="7" customFormat="1" ht="30" x14ac:dyDescent="0.25">
      <c r="A43" s="194"/>
      <c r="B43" s="120" t="s">
        <v>42</v>
      </c>
      <c r="C43" s="121">
        <v>1.2</v>
      </c>
      <c r="D43" s="121">
        <v>1.1000000000000001</v>
      </c>
      <c r="E43" s="125">
        <v>0.7</v>
      </c>
      <c r="F43" s="124">
        <v>7.8</v>
      </c>
      <c r="G43" s="125">
        <v>5</v>
      </c>
      <c r="H43" s="121">
        <v>62</v>
      </c>
      <c r="I43" s="121">
        <v>17</v>
      </c>
      <c r="J43" s="31"/>
      <c r="K43" s="6"/>
      <c r="Q43" s="6"/>
    </row>
    <row r="44" spans="1:20" s="7" customFormat="1" ht="30.75" thickBot="1" x14ac:dyDescent="0.3">
      <c r="A44" s="195"/>
      <c r="B44" s="148" t="s">
        <v>41</v>
      </c>
      <c r="C44" s="142">
        <v>1.4</v>
      </c>
      <c r="D44" s="142">
        <v>0.9</v>
      </c>
      <c r="E44" s="143">
        <v>0.9</v>
      </c>
      <c r="F44" s="149">
        <v>7.9</v>
      </c>
      <c r="G44" s="143">
        <v>3</v>
      </c>
      <c r="H44" s="142">
        <v>67</v>
      </c>
      <c r="I44" s="142">
        <v>16</v>
      </c>
      <c r="J44" s="31"/>
      <c r="K44" s="6"/>
      <c r="M44" s="150"/>
      <c r="Q44" s="6"/>
    </row>
  </sheetData>
  <sheetProtection sheet="1" selectLockedCells="1"/>
  <mergeCells count="14">
    <mergeCell ref="S10:AB17"/>
    <mergeCell ref="L8:O8"/>
    <mergeCell ref="L19:P19"/>
    <mergeCell ref="A2:B2"/>
    <mergeCell ref="M2:O2"/>
    <mergeCell ref="L4:M4"/>
    <mergeCell ref="N4:N6"/>
    <mergeCell ref="O4:O6"/>
    <mergeCell ref="A6:A31"/>
    <mergeCell ref="M14:M16"/>
    <mergeCell ref="L29:O29"/>
    <mergeCell ref="L31:L34"/>
    <mergeCell ref="A32:A44"/>
    <mergeCell ref="M32:M34"/>
  </mergeCells>
  <dataValidations count="2">
    <dataValidation type="list" allowBlank="1" showInputMessage="1" showErrorMessage="1" sqref="N22:N23">
      <formula1>INDIRECT($N$21)</formula1>
    </dataValidation>
    <dataValidation type="list" allowBlank="1" showInputMessage="1" showErrorMessage="1" sqref="N21">
      <formula1>"Compost, Manure"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sqref="A1:XFD1048576"/>
    </sheetView>
  </sheetViews>
  <sheetFormatPr defaultColWidth="8.85546875" defaultRowHeight="15" x14ac:dyDescent="0.25"/>
  <cols>
    <col min="1" max="1" width="5" style="3" customWidth="1"/>
    <col min="2" max="2" width="24.42578125" style="3" bestFit="1" customWidth="1"/>
    <col min="3" max="3" width="6.7109375" style="4" customWidth="1"/>
    <col min="4" max="4" width="5" style="4" bestFit="1" customWidth="1"/>
    <col min="5" max="5" width="4.28515625" style="4" bestFit="1" customWidth="1"/>
    <col min="6" max="6" width="6" style="4" bestFit="1" customWidth="1"/>
    <col min="7" max="7" width="7.5703125" style="4" bestFit="1" customWidth="1"/>
    <col min="8" max="9" width="4.140625" style="4" bestFit="1" customWidth="1"/>
    <col min="10" max="12" width="8.7109375" style="167" customWidth="1"/>
    <col min="13" max="13" width="8.7109375" style="155" customWidth="1"/>
    <col min="14" max="14" width="73.7109375" style="155" bestFit="1" customWidth="1"/>
    <col min="15" max="15" width="74.5703125" style="155" bestFit="1" customWidth="1"/>
    <col min="16" max="16" width="13.28515625" style="155" bestFit="1" customWidth="1"/>
    <col min="17" max="17" width="23" style="155" bestFit="1" customWidth="1"/>
    <col min="18" max="18" width="8.7109375" style="155"/>
    <col min="19" max="19" width="9.140625" style="155" customWidth="1"/>
    <col min="20" max="16384" width="8.85546875" style="3"/>
  </cols>
  <sheetData>
    <row r="1" spans="1:17" ht="16.899999999999999" customHeight="1" thickBot="1" x14ac:dyDescent="0.3">
      <c r="A1" s="198" t="s">
        <v>44</v>
      </c>
      <c r="B1" s="199"/>
      <c r="C1" s="151" t="s">
        <v>13</v>
      </c>
      <c r="D1" s="152" t="s">
        <v>14</v>
      </c>
      <c r="E1" s="153" t="s">
        <v>15</v>
      </c>
      <c r="F1" s="152" t="s">
        <v>16</v>
      </c>
      <c r="G1" s="153" t="s">
        <v>17</v>
      </c>
      <c r="H1" s="152" t="s">
        <v>18</v>
      </c>
      <c r="I1" s="153" t="s">
        <v>19</v>
      </c>
      <c r="J1" s="154"/>
      <c r="K1" s="154"/>
      <c r="L1" s="154"/>
      <c r="M1" s="154"/>
    </row>
    <row r="2" spans="1:17" ht="14.65" customHeight="1" x14ac:dyDescent="0.25">
      <c r="A2" s="185" t="s">
        <v>43</v>
      </c>
      <c r="B2" s="25" t="s">
        <v>27</v>
      </c>
      <c r="C2" s="36">
        <v>0.4</v>
      </c>
      <c r="D2" s="37">
        <v>0.3</v>
      </c>
      <c r="E2" s="37">
        <v>0.6</v>
      </c>
      <c r="F2" s="38">
        <v>8.3000000000000007</v>
      </c>
      <c r="G2" s="39">
        <v>11</v>
      </c>
      <c r="H2" s="40">
        <v>23</v>
      </c>
      <c r="I2" s="60">
        <v>22</v>
      </c>
      <c r="J2" s="156"/>
      <c r="K2" s="156"/>
      <c r="L2" s="156"/>
      <c r="M2" s="156"/>
      <c r="N2" s="157"/>
      <c r="O2" s="158"/>
      <c r="P2" s="159"/>
      <c r="Q2" s="156"/>
    </row>
    <row r="3" spans="1:17" x14ac:dyDescent="0.25">
      <c r="A3" s="185"/>
      <c r="B3" s="51" t="s">
        <v>20</v>
      </c>
      <c r="C3" s="52">
        <v>0.9</v>
      </c>
      <c r="D3" s="31">
        <v>0.6</v>
      </c>
      <c r="E3" s="31">
        <v>1.1000000000000001</v>
      </c>
      <c r="F3" s="53">
        <v>8.3000000000000007</v>
      </c>
      <c r="G3" s="54">
        <v>8</v>
      </c>
      <c r="H3" s="55">
        <v>47</v>
      </c>
      <c r="I3" s="63">
        <v>13</v>
      </c>
      <c r="J3" s="156"/>
      <c r="K3" s="156"/>
      <c r="L3" s="156"/>
      <c r="M3" s="156"/>
      <c r="N3" s="156"/>
      <c r="O3" s="158"/>
      <c r="P3" s="159"/>
    </row>
    <row r="4" spans="1:17" x14ac:dyDescent="0.25">
      <c r="A4" s="185"/>
      <c r="B4" s="25" t="s">
        <v>45</v>
      </c>
      <c r="C4" s="36">
        <v>2.6</v>
      </c>
      <c r="D4" s="37">
        <v>2</v>
      </c>
      <c r="E4" s="37">
        <v>0.2</v>
      </c>
      <c r="F4" s="36">
        <v>7.1</v>
      </c>
      <c r="G4" s="60">
        <v>6</v>
      </c>
      <c r="H4" s="40">
        <v>55</v>
      </c>
      <c r="I4" s="60">
        <v>4</v>
      </c>
      <c r="J4" s="159"/>
      <c r="K4" s="159"/>
      <c r="L4" s="159"/>
      <c r="N4" s="156"/>
      <c r="O4" s="158"/>
      <c r="P4" s="159"/>
    </row>
    <row r="5" spans="1:17" x14ac:dyDescent="0.25">
      <c r="A5" s="185"/>
      <c r="B5" s="51" t="s">
        <v>12</v>
      </c>
      <c r="C5" s="52">
        <v>2</v>
      </c>
      <c r="D5" s="31">
        <v>2.7</v>
      </c>
      <c r="E5" s="31">
        <v>1.4</v>
      </c>
      <c r="F5" s="52">
        <v>8</v>
      </c>
      <c r="G5" s="63">
        <v>16</v>
      </c>
      <c r="H5" s="31">
        <v>55</v>
      </c>
      <c r="I5" s="63">
        <v>8</v>
      </c>
      <c r="J5" s="156"/>
      <c r="K5" s="156"/>
      <c r="L5" s="156"/>
      <c r="M5" s="156"/>
      <c r="N5" s="156"/>
      <c r="O5" s="158"/>
      <c r="P5" s="159"/>
    </row>
    <row r="6" spans="1:17" x14ac:dyDescent="0.25">
      <c r="A6" s="185"/>
      <c r="B6" s="25" t="s">
        <v>21</v>
      </c>
      <c r="C6" s="38">
        <v>0.8</v>
      </c>
      <c r="D6" s="37">
        <v>0.5</v>
      </c>
      <c r="E6" s="37">
        <v>1.2</v>
      </c>
      <c r="F6" s="36">
        <v>8</v>
      </c>
      <c r="G6" s="60">
        <v>10</v>
      </c>
      <c r="H6" s="37">
        <v>34</v>
      </c>
      <c r="I6" s="60">
        <v>15</v>
      </c>
      <c r="J6" s="159"/>
      <c r="K6" s="159"/>
      <c r="L6" s="159"/>
      <c r="O6" s="156"/>
      <c r="P6" s="159"/>
    </row>
    <row r="7" spans="1:17" ht="16.5" customHeight="1" x14ac:dyDescent="0.25">
      <c r="A7" s="185"/>
      <c r="B7" s="51" t="s">
        <v>28</v>
      </c>
      <c r="C7" s="52">
        <v>1.3</v>
      </c>
      <c r="D7" s="31">
        <v>0.6</v>
      </c>
      <c r="E7" s="31">
        <v>0</v>
      </c>
      <c r="F7" s="52">
        <v>7.5</v>
      </c>
      <c r="G7" s="63">
        <v>1</v>
      </c>
      <c r="H7" s="31">
        <v>72</v>
      </c>
      <c r="I7" s="63">
        <v>27</v>
      </c>
      <c r="J7" s="156"/>
      <c r="K7" s="156"/>
      <c r="L7" s="156"/>
      <c r="M7" s="156"/>
      <c r="N7" s="156"/>
      <c r="O7" s="156"/>
      <c r="P7" s="159"/>
    </row>
    <row r="8" spans="1:17" x14ac:dyDescent="0.25">
      <c r="A8" s="185"/>
      <c r="B8" s="25" t="s">
        <v>22</v>
      </c>
      <c r="C8" s="36">
        <v>0.4</v>
      </c>
      <c r="D8" s="37">
        <v>0.5</v>
      </c>
      <c r="E8" s="37">
        <v>0.1</v>
      </c>
      <c r="F8" s="36">
        <v>8.3000000000000007</v>
      </c>
      <c r="G8" s="60">
        <v>1</v>
      </c>
      <c r="H8" s="37">
        <v>36</v>
      </c>
      <c r="I8" s="60">
        <v>31</v>
      </c>
      <c r="J8" s="156"/>
      <c r="K8" s="156"/>
      <c r="L8" s="156"/>
      <c r="M8" s="156"/>
      <c r="N8" s="156"/>
      <c r="O8" s="156"/>
      <c r="P8" s="159"/>
    </row>
    <row r="9" spans="1:17" x14ac:dyDescent="0.25">
      <c r="A9" s="185"/>
      <c r="B9" s="51" t="s">
        <v>23</v>
      </c>
      <c r="C9" s="52">
        <v>0.7</v>
      </c>
      <c r="D9" s="31">
        <v>0.4</v>
      </c>
      <c r="E9" s="31">
        <v>1.1000000000000001</v>
      </c>
      <c r="F9" s="52">
        <v>8.6999999999999993</v>
      </c>
      <c r="G9" s="63">
        <v>3</v>
      </c>
      <c r="H9" s="31">
        <v>60</v>
      </c>
      <c r="I9" s="63">
        <v>17</v>
      </c>
      <c r="J9" s="156"/>
      <c r="K9" s="156"/>
      <c r="L9" s="156"/>
      <c r="M9" s="156"/>
      <c r="N9" s="160"/>
      <c r="O9" s="157"/>
      <c r="P9" s="159"/>
    </row>
    <row r="10" spans="1:17" x14ac:dyDescent="0.25">
      <c r="A10" s="185"/>
      <c r="B10" s="25" t="s">
        <v>30</v>
      </c>
      <c r="C10" s="36">
        <v>0.5</v>
      </c>
      <c r="D10" s="37">
        <v>0.4</v>
      </c>
      <c r="E10" s="37">
        <v>0.7</v>
      </c>
      <c r="F10" s="36">
        <v>8.6</v>
      </c>
      <c r="G10" s="60">
        <v>6</v>
      </c>
      <c r="H10" s="37">
        <v>77</v>
      </c>
      <c r="I10" s="60">
        <v>21</v>
      </c>
      <c r="J10" s="159"/>
      <c r="K10" s="159"/>
      <c r="L10" s="159"/>
      <c r="N10" s="160"/>
      <c r="P10" s="161"/>
    </row>
    <row r="11" spans="1:17" x14ac:dyDescent="0.25">
      <c r="A11" s="185"/>
      <c r="B11" s="51" t="s">
        <v>24</v>
      </c>
      <c r="C11" s="52">
        <v>1.7</v>
      </c>
      <c r="D11" s="31">
        <v>4.8</v>
      </c>
      <c r="E11" s="31">
        <v>0.5</v>
      </c>
      <c r="F11" s="52">
        <v>7.6</v>
      </c>
      <c r="G11" s="63">
        <v>6</v>
      </c>
      <c r="H11" s="31">
        <v>62</v>
      </c>
      <c r="I11" s="63">
        <v>10</v>
      </c>
      <c r="J11" s="159"/>
      <c r="K11" s="159"/>
      <c r="L11" s="159"/>
      <c r="N11" s="160"/>
      <c r="O11" s="162"/>
      <c r="P11" s="159"/>
    </row>
    <row r="12" spans="1:17" x14ac:dyDescent="0.25">
      <c r="A12" s="185"/>
      <c r="B12" s="25" t="s">
        <v>29</v>
      </c>
      <c r="C12" s="36">
        <v>2.2999999999999998</v>
      </c>
      <c r="D12" s="37">
        <v>1.1000000000000001</v>
      </c>
      <c r="E12" s="37">
        <v>0.4</v>
      </c>
      <c r="F12" s="36">
        <v>7.6</v>
      </c>
      <c r="G12" s="60">
        <v>1</v>
      </c>
      <c r="H12" s="37">
        <v>60</v>
      </c>
      <c r="I12" s="60">
        <v>10</v>
      </c>
      <c r="J12" s="159"/>
      <c r="K12" s="159"/>
      <c r="L12" s="159"/>
      <c r="N12" s="160"/>
      <c r="O12" s="162"/>
      <c r="P12" s="159"/>
    </row>
    <row r="13" spans="1:17" x14ac:dyDescent="0.25">
      <c r="A13" s="185"/>
      <c r="B13" s="51" t="s">
        <v>25</v>
      </c>
      <c r="C13" s="52">
        <v>1</v>
      </c>
      <c r="D13" s="31">
        <v>0.5</v>
      </c>
      <c r="E13" s="31">
        <v>1</v>
      </c>
      <c r="F13" s="52">
        <v>8.3000000000000007</v>
      </c>
      <c r="G13" s="63">
        <v>7</v>
      </c>
      <c r="H13" s="31">
        <v>47</v>
      </c>
      <c r="I13" s="63">
        <v>25</v>
      </c>
      <c r="J13" s="159"/>
      <c r="K13" s="159"/>
      <c r="L13" s="159"/>
      <c r="N13" s="160"/>
      <c r="O13" s="162"/>
      <c r="P13" s="159"/>
    </row>
    <row r="14" spans="1:17" ht="28.5" customHeight="1" thickBot="1" x14ac:dyDescent="0.3">
      <c r="A14" s="186"/>
      <c r="B14" s="112" t="s">
        <v>26</v>
      </c>
      <c r="C14" s="113">
        <v>3.1</v>
      </c>
      <c r="D14" s="114">
        <v>2.9</v>
      </c>
      <c r="E14" s="114">
        <v>1.7</v>
      </c>
      <c r="F14" s="113">
        <v>7.7</v>
      </c>
      <c r="G14" s="115">
        <v>10</v>
      </c>
      <c r="H14" s="114">
        <v>72</v>
      </c>
      <c r="I14" s="115">
        <v>9</v>
      </c>
      <c r="J14" s="159"/>
      <c r="K14" s="159"/>
      <c r="L14" s="159"/>
      <c r="N14" s="156"/>
      <c r="O14" s="163"/>
      <c r="P14" s="164"/>
      <c r="Q14" s="165"/>
    </row>
    <row r="15" spans="1:17" ht="15.75" thickTop="1" x14ac:dyDescent="0.25">
      <c r="A15" s="193" t="s">
        <v>47</v>
      </c>
      <c r="B15" s="120" t="s">
        <v>31</v>
      </c>
      <c r="C15" s="121">
        <v>1.1000000000000001</v>
      </c>
      <c r="D15" s="122">
        <v>0.9</v>
      </c>
      <c r="E15" s="123">
        <v>1.3</v>
      </c>
      <c r="F15" s="124">
        <v>8.5</v>
      </c>
      <c r="G15" s="125">
        <v>4</v>
      </c>
      <c r="H15" s="126">
        <v>72</v>
      </c>
      <c r="I15" s="125">
        <v>12</v>
      </c>
      <c r="J15" s="159"/>
      <c r="K15" s="159"/>
      <c r="L15" s="159"/>
      <c r="N15" s="156"/>
      <c r="O15" s="165"/>
      <c r="P15" s="166"/>
    </row>
    <row r="16" spans="1:17" ht="30" x14ac:dyDescent="0.25">
      <c r="A16" s="194"/>
      <c r="B16" s="130" t="s">
        <v>32</v>
      </c>
      <c r="C16" s="31">
        <v>1.4</v>
      </c>
      <c r="D16" s="31">
        <v>5.8</v>
      </c>
      <c r="E16" s="63">
        <v>2.8</v>
      </c>
      <c r="F16" s="52">
        <v>8.1999999999999993</v>
      </c>
      <c r="G16" s="63">
        <v>16</v>
      </c>
      <c r="H16" s="31">
        <v>67</v>
      </c>
      <c r="I16" s="63">
        <v>17</v>
      </c>
      <c r="J16" s="159"/>
      <c r="K16" s="159"/>
      <c r="L16" s="159"/>
      <c r="N16" s="156"/>
      <c r="O16" s="165"/>
      <c r="P16" s="166"/>
    </row>
    <row r="17" spans="1:16" x14ac:dyDescent="0.25">
      <c r="A17" s="194"/>
      <c r="B17" s="120" t="s">
        <v>36</v>
      </c>
      <c r="C17" s="126">
        <v>1</v>
      </c>
      <c r="D17" s="121">
        <v>0.7</v>
      </c>
      <c r="E17" s="125">
        <v>1.5</v>
      </c>
      <c r="F17" s="124">
        <v>8.5</v>
      </c>
      <c r="G17" s="125">
        <v>8</v>
      </c>
      <c r="H17" s="126">
        <v>61</v>
      </c>
      <c r="I17" s="125">
        <v>12</v>
      </c>
      <c r="J17" s="159"/>
      <c r="K17" s="159"/>
      <c r="L17" s="159"/>
      <c r="N17" s="156"/>
      <c r="O17" s="165"/>
      <c r="P17" s="166"/>
    </row>
    <row r="18" spans="1:16" x14ac:dyDescent="0.25">
      <c r="A18" s="194"/>
      <c r="B18" s="130" t="s">
        <v>35</v>
      </c>
      <c r="C18" s="31">
        <v>1</v>
      </c>
      <c r="D18" s="31">
        <v>0.9</v>
      </c>
      <c r="E18" s="63">
        <v>1.9</v>
      </c>
      <c r="F18" s="52">
        <v>8.4</v>
      </c>
      <c r="G18" s="63">
        <v>5</v>
      </c>
      <c r="H18" s="31">
        <v>46</v>
      </c>
      <c r="I18" s="63">
        <v>10</v>
      </c>
      <c r="J18" s="159"/>
      <c r="K18" s="159"/>
      <c r="L18" s="159"/>
      <c r="N18" s="160"/>
    </row>
    <row r="19" spans="1:16" x14ac:dyDescent="0.25">
      <c r="A19" s="194"/>
      <c r="B19" s="120" t="s">
        <v>34</v>
      </c>
      <c r="C19" s="121">
        <v>0.7</v>
      </c>
      <c r="D19" s="121">
        <v>0.3</v>
      </c>
      <c r="E19" s="125">
        <v>0.9</v>
      </c>
      <c r="F19" s="124">
        <v>8.6</v>
      </c>
      <c r="G19" s="125">
        <v>4</v>
      </c>
      <c r="H19" s="121">
        <v>63</v>
      </c>
      <c r="I19" s="125">
        <v>28</v>
      </c>
      <c r="J19" s="159"/>
      <c r="K19" s="159"/>
      <c r="L19" s="159"/>
    </row>
    <row r="20" spans="1:16" x14ac:dyDescent="0.25">
      <c r="A20" s="194"/>
      <c r="B20" s="130" t="s">
        <v>37</v>
      </c>
      <c r="C20" s="31">
        <v>1.1000000000000001</v>
      </c>
      <c r="D20" s="31">
        <v>3</v>
      </c>
      <c r="E20" s="63">
        <v>0.3</v>
      </c>
      <c r="F20" s="52">
        <v>6.4</v>
      </c>
      <c r="G20" s="63">
        <v>6</v>
      </c>
      <c r="H20" s="31">
        <v>59</v>
      </c>
      <c r="I20" s="63">
        <v>8</v>
      </c>
      <c r="J20" s="159"/>
      <c r="K20" s="159"/>
      <c r="L20" s="159"/>
    </row>
    <row r="21" spans="1:16" ht="30" x14ac:dyDescent="0.25">
      <c r="A21" s="194"/>
      <c r="B21" s="120" t="s">
        <v>33</v>
      </c>
      <c r="C21" s="121">
        <v>1</v>
      </c>
      <c r="D21" s="121">
        <v>1.1000000000000001</v>
      </c>
      <c r="E21" s="125">
        <v>1.3</v>
      </c>
      <c r="F21" s="124">
        <v>8</v>
      </c>
      <c r="G21" s="125">
        <v>3</v>
      </c>
      <c r="H21" s="121">
        <v>61</v>
      </c>
      <c r="I21" s="125">
        <v>15</v>
      </c>
      <c r="J21" s="159"/>
      <c r="K21" s="159"/>
      <c r="L21" s="159"/>
    </row>
    <row r="22" spans="1:16" ht="30.75" thickBot="1" x14ac:dyDescent="0.3">
      <c r="A22" s="194"/>
      <c r="B22" s="130" t="s">
        <v>38</v>
      </c>
      <c r="C22" s="31">
        <v>2.2000000000000002</v>
      </c>
      <c r="D22" s="142">
        <v>5.3</v>
      </c>
      <c r="E22" s="143">
        <v>2.2000000000000002</v>
      </c>
      <c r="F22" s="52">
        <v>8.1999999999999993</v>
      </c>
      <c r="G22" s="63">
        <v>11</v>
      </c>
      <c r="H22" s="31">
        <v>11</v>
      </c>
      <c r="I22" s="63">
        <v>10</v>
      </c>
      <c r="J22" s="159"/>
      <c r="K22" s="159"/>
      <c r="L22" s="159"/>
    </row>
    <row r="23" spans="1:16" x14ac:dyDescent="0.25">
      <c r="A23" s="194"/>
      <c r="B23" s="144" t="s">
        <v>39</v>
      </c>
      <c r="C23" s="145">
        <v>1.8</v>
      </c>
      <c r="D23" s="145">
        <v>1.5</v>
      </c>
      <c r="E23" s="146">
        <v>0.2</v>
      </c>
      <c r="F23" s="147">
        <v>6.9</v>
      </c>
      <c r="G23" s="146">
        <v>5</v>
      </c>
      <c r="H23" s="145">
        <v>57</v>
      </c>
      <c r="I23" s="146">
        <v>7</v>
      </c>
      <c r="J23" s="159"/>
      <c r="K23" s="159"/>
      <c r="L23" s="159"/>
    </row>
    <row r="24" spans="1:16" x14ac:dyDescent="0.25">
      <c r="A24" s="194"/>
      <c r="B24" s="130" t="s">
        <v>40</v>
      </c>
      <c r="C24" s="31">
        <v>1.3</v>
      </c>
      <c r="D24" s="31">
        <v>0.9</v>
      </c>
      <c r="E24" s="63">
        <v>1</v>
      </c>
      <c r="F24" s="52">
        <v>7.8</v>
      </c>
      <c r="G24" s="63">
        <v>5</v>
      </c>
      <c r="H24" s="31">
        <v>65</v>
      </c>
      <c r="I24" s="63">
        <v>17</v>
      </c>
      <c r="J24" s="159"/>
      <c r="K24" s="159"/>
      <c r="L24" s="159"/>
    </row>
    <row r="25" spans="1:16" x14ac:dyDescent="0.25">
      <c r="A25" s="194"/>
      <c r="B25" s="120" t="s">
        <v>42</v>
      </c>
      <c r="C25" s="121">
        <v>1.2</v>
      </c>
      <c r="D25" s="121">
        <v>1.1000000000000001</v>
      </c>
      <c r="E25" s="125">
        <v>0.7</v>
      </c>
      <c r="F25" s="124">
        <v>7.8</v>
      </c>
      <c r="G25" s="125">
        <v>5</v>
      </c>
      <c r="H25" s="121">
        <v>62</v>
      </c>
      <c r="I25" s="125">
        <v>17</v>
      </c>
      <c r="J25" s="159"/>
      <c r="K25" s="159"/>
      <c r="L25" s="159"/>
    </row>
    <row r="26" spans="1:16" ht="15.75" thickBot="1" x14ac:dyDescent="0.3">
      <c r="A26" s="195"/>
      <c r="B26" s="148" t="s">
        <v>41</v>
      </c>
      <c r="C26" s="142">
        <v>1.4</v>
      </c>
      <c r="D26" s="142">
        <v>0.9</v>
      </c>
      <c r="E26" s="143">
        <v>0.9</v>
      </c>
      <c r="F26" s="149">
        <v>7.9</v>
      </c>
      <c r="G26" s="143">
        <v>3</v>
      </c>
      <c r="H26" s="142">
        <v>67</v>
      </c>
      <c r="I26" s="143">
        <v>16</v>
      </c>
      <c r="J26" s="159"/>
      <c r="K26" s="159"/>
      <c r="L26" s="159"/>
      <c r="O26" s="160"/>
    </row>
  </sheetData>
  <sheetProtection sheet="1" selectLockedCells="1"/>
  <mergeCells count="3">
    <mergeCell ref="A2:A14"/>
    <mergeCell ref="A15:A26"/>
    <mergeCell ref="A1:B1"/>
  </mergeCells>
  <dataValidations count="2">
    <dataValidation type="list" allowBlank="1" showInputMessage="1" showErrorMessage="1" sqref="P9">
      <formula1>"Compost, Manure"</formula1>
    </dataValidation>
    <dataValidation type="list" allowBlank="1" showInputMessage="1" showErrorMessage="1" sqref="P10">
      <formula1>INDIRECT($P$9)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ManureCompost Rate Calculator</vt:lpstr>
      <vt:lpstr>Manure Compost Datatable</vt:lpstr>
      <vt:lpstr>Compost</vt:lpstr>
      <vt:lpstr>Manure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Stock</dc:creator>
  <cp:lastModifiedBy>Autumn Marcheschi</cp:lastModifiedBy>
  <cp:lastPrinted>2019-06-21T19:17:13Z</cp:lastPrinted>
  <dcterms:created xsi:type="dcterms:W3CDTF">2019-04-18T13:34:46Z</dcterms:created>
  <dcterms:modified xsi:type="dcterms:W3CDTF">2021-02-22T18:55:53Z</dcterms:modified>
</cp:coreProperties>
</file>