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akantrov/Downloads/"/>
    </mc:Choice>
  </mc:AlternateContent>
  <xr:revisionPtr revIDLastSave="0" documentId="8_{61258D33-6750-0242-AC98-ADD5E6F9CA9D}" xr6:coauthVersionLast="47" xr6:coauthVersionMax="47" xr10:uidLastSave="{00000000-0000-0000-0000-000000000000}"/>
  <bookViews>
    <workbookView xWindow="0" yWindow="500" windowWidth="28800" windowHeight="17500" xr2:uid="{00000000-000D-0000-FFFF-FFFF00000000}"/>
  </bookViews>
  <sheets>
    <sheet name="Instructions" sheetId="3" r:id="rId1"/>
    <sheet name="State LTCG Rates" sheetId="6" state="hidden" r:id="rId2"/>
    <sheet name="Tax Estimator" sheetId="1" r:id="rId3"/>
    <sheet name="Test LTCG" sheetId="5" state="hidden" r:id="rId4"/>
    <sheet name="Pull Down"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1" l="1"/>
  <c r="C22" i="1"/>
  <c r="C21" i="1"/>
  <c r="C32" i="1"/>
  <c r="C38" i="1"/>
  <c r="H38" i="1" s="1"/>
  <c r="G40" i="1"/>
  <c r="G39" i="1"/>
  <c r="G38" i="1"/>
  <c r="M36" i="6"/>
  <c r="M34" i="6"/>
  <c r="C55" i="6"/>
  <c r="C8" i="1" s="1"/>
  <c r="M28" i="5"/>
  <c r="C33" i="1" l="1"/>
  <c r="N16" i="5"/>
  <c r="P16" i="5"/>
  <c r="R12" i="5"/>
  <c r="P12" i="5"/>
  <c r="P18" i="5" s="1"/>
  <c r="N12" i="5"/>
  <c r="N18" i="5" s="1"/>
  <c r="L16" i="5"/>
  <c r="K16" i="5"/>
  <c r="L12" i="5"/>
  <c r="L18" i="5" s="1"/>
  <c r="K42" i="5"/>
  <c r="K41" i="5"/>
  <c r="K40" i="5"/>
  <c r="K28" i="5"/>
  <c r="K23" i="5"/>
  <c r="K22" i="5"/>
  <c r="O12" i="5"/>
  <c r="M12" i="5"/>
  <c r="K12" i="5"/>
  <c r="R11" i="5"/>
  <c r="O11" i="5"/>
  <c r="M11" i="5"/>
  <c r="K11" i="5"/>
  <c r="R10" i="5"/>
  <c r="R16" i="5" s="1"/>
  <c r="Q10" i="5"/>
  <c r="H10" i="5"/>
  <c r="H9" i="5"/>
  <c r="Q11" i="5" l="1"/>
  <c r="R17" i="5" s="1"/>
  <c r="N17" i="5"/>
  <c r="P17" i="5"/>
  <c r="L17" i="5"/>
  <c r="Q12" i="5"/>
  <c r="R18" i="5" s="1"/>
  <c r="C5" i="2"/>
  <c r="K11" i="2"/>
  <c r="K10" i="2"/>
  <c r="K9" i="2"/>
  <c r="K8" i="2"/>
  <c r="K7" i="2"/>
  <c r="K6" i="2"/>
  <c r="G7" i="2"/>
  <c r="G8" i="2"/>
  <c r="G9" i="2"/>
  <c r="G10" i="2"/>
  <c r="G11" i="2"/>
  <c r="G6" i="2"/>
  <c r="N17" i="2"/>
  <c r="N16" i="2"/>
  <c r="M16" i="2"/>
  <c r="G17" i="2"/>
  <c r="M6" i="2"/>
  <c r="M7" i="2"/>
  <c r="M8" i="2"/>
  <c r="M9" i="2"/>
  <c r="M10" i="2"/>
  <c r="M11" i="2"/>
  <c r="M5" i="2"/>
  <c r="N6" i="2"/>
  <c r="N7" i="2"/>
  <c r="N8" i="2"/>
  <c r="N9" i="2"/>
  <c r="N10" i="2"/>
  <c r="N5" i="2"/>
  <c r="C4" i="1" l="1"/>
  <c r="B26" i="2" l="1"/>
  <c r="B27" i="2"/>
  <c r="B28" i="2"/>
  <c r="B25" i="2"/>
  <c r="C19" i="1"/>
  <c r="C44" i="1" l="1"/>
  <c r="K18" i="2"/>
  <c r="I18" i="2"/>
  <c r="M18" i="2" s="1"/>
  <c r="G18" i="2"/>
  <c r="K17" i="2"/>
  <c r="I17" i="2"/>
  <c r="M17" i="2" s="1"/>
  <c r="H32" i="1" l="1"/>
  <c r="H33" i="1"/>
  <c r="H31" i="1" l="1"/>
  <c r="C31" i="1"/>
  <c r="J24" i="5" l="1"/>
  <c r="J28" i="5" l="1"/>
  <c r="F23" i="2"/>
  <c r="C26" i="2"/>
  <c r="C28" i="2" s="1"/>
  <c r="I26" i="2"/>
  <c r="I27" i="2" s="1"/>
  <c r="K27" i="2" s="1"/>
  <c r="H26" i="2"/>
  <c r="I33" i="2" s="1"/>
  <c r="K33" i="2" s="1"/>
  <c r="F21" i="2"/>
  <c r="C27" i="2"/>
  <c r="J26" i="2"/>
  <c r="J27" i="2" s="1"/>
  <c r="K26" i="2"/>
  <c r="J34" i="5"/>
  <c r="J40" i="5"/>
  <c r="J22" i="5"/>
  <c r="N24" i="5" s="1"/>
  <c r="J42" i="5"/>
  <c r="J30" i="5"/>
  <c r="H11" i="5"/>
  <c r="J36" i="5"/>
  <c r="C39" i="1" s="1"/>
  <c r="C25" i="2"/>
  <c r="C35" i="1" l="1"/>
  <c r="H35" i="1" s="1"/>
  <c r="H21" i="2"/>
  <c r="J22" i="2" s="1"/>
  <c r="N22" i="5"/>
  <c r="N28" i="5" s="1"/>
  <c r="N34" i="5" s="1"/>
  <c r="P22" i="5"/>
  <c r="P28" i="5" s="1"/>
  <c r="P34" i="5" s="1"/>
  <c r="P40" i="5" s="1"/>
  <c r="C40" i="1"/>
  <c r="H39" i="1"/>
  <c r="H40" i="1" s="1"/>
  <c r="H29" i="2"/>
  <c r="H31" i="2"/>
  <c r="H30" i="2"/>
  <c r="J33" i="2"/>
  <c r="J30" i="2"/>
  <c r="H33" i="2"/>
  <c r="N23" i="2"/>
  <c r="J32" i="2"/>
  <c r="J21" i="2"/>
  <c r="H32" i="2"/>
  <c r="J23" i="2"/>
  <c r="K23" i="2"/>
  <c r="H22" i="2"/>
  <c r="H28" i="2"/>
  <c r="N21" i="2"/>
  <c r="J29" i="2"/>
  <c r="H23" i="2"/>
  <c r="I31" i="2"/>
  <c r="K31" i="2" s="1"/>
  <c r="J28" i="2"/>
  <c r="I21" i="2"/>
  <c r="K22" i="2" s="1"/>
  <c r="J31" i="2"/>
  <c r="N23" i="5"/>
  <c r="N25" i="5" s="1"/>
  <c r="I22" i="2"/>
  <c r="H27" i="2"/>
  <c r="L23" i="5"/>
  <c r="L29" i="5" s="1"/>
  <c r="I28" i="2"/>
  <c r="K28" i="2" s="1"/>
  <c r="I23" i="2"/>
  <c r="N22" i="2"/>
  <c r="I30" i="2"/>
  <c r="K30" i="2" s="1"/>
  <c r="I32" i="2"/>
  <c r="K32" i="2" s="1"/>
  <c r="K21" i="2"/>
  <c r="I29" i="2"/>
  <c r="K29" i="2" s="1"/>
  <c r="P23" i="5"/>
  <c r="P29" i="5" s="1"/>
  <c r="L22" i="5"/>
  <c r="L24" i="5"/>
  <c r="L30" i="5" s="1"/>
  <c r="P24" i="5"/>
  <c r="P30" i="5" s="1"/>
  <c r="N30" i="5"/>
  <c r="R30" i="5" s="1"/>
  <c r="R24" i="5"/>
  <c r="R22" i="5"/>
  <c r="P35" i="5" l="1"/>
  <c r="P36" i="5" s="1"/>
  <c r="P42" i="5" s="1"/>
  <c r="R23" i="5"/>
  <c r="R25" i="5" s="1"/>
  <c r="J35" i="2"/>
  <c r="H35" i="2"/>
  <c r="N29" i="5"/>
  <c r="K35" i="2"/>
  <c r="L25" i="5"/>
  <c r="P25" i="5"/>
  <c r="I35" i="2"/>
  <c r="L28" i="5"/>
  <c r="L34" i="5" s="1"/>
  <c r="L40" i="5" s="1"/>
  <c r="N40" i="5"/>
  <c r="R40" i="5" s="1"/>
  <c r="R28" i="5"/>
  <c r="L35" i="5" l="1"/>
  <c r="L41" i="5" s="1"/>
  <c r="C30" i="1"/>
  <c r="H30" i="1" s="1"/>
  <c r="P41" i="5"/>
  <c r="P43" i="5" s="1"/>
  <c r="N35" i="5"/>
  <c r="R29" i="5"/>
  <c r="P37" i="5"/>
  <c r="R34" i="5"/>
  <c r="L36" i="5" l="1"/>
  <c r="L37" i="5" s="1"/>
  <c r="N36" i="5"/>
  <c r="N42" i="5" s="1"/>
  <c r="R42" i="5" s="1"/>
  <c r="R35" i="5"/>
  <c r="N41" i="5"/>
  <c r="R41" i="5" s="1"/>
  <c r="L42" i="5" l="1"/>
  <c r="L43" i="5" s="1"/>
  <c r="N37" i="5"/>
  <c r="R36" i="5"/>
  <c r="R37" i="5" s="1"/>
  <c r="N43" i="5"/>
  <c r="R43" i="5" s="1"/>
  <c r="C34" i="1"/>
  <c r="C36" i="1" s="1"/>
  <c r="C43" i="1" l="1"/>
  <c r="C42" i="1"/>
  <c r="C45" i="1" s="1"/>
  <c r="H34" i="1"/>
  <c r="H36" i="1" s="1"/>
  <c r="H43" i="1" s="1"/>
  <c r="H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s>
  <commentList>
    <comment ref="C3" authorId="0" shapeId="0" xr:uid="{505C9167-EC47-D143-AE36-77B83EA0C3D2}">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C6" authorId="0" shapeId="0" xr:uid="{00000000-0006-0000-0200-000001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C7" authorId="0" shapeId="0" xr:uid="{E09E8962-21D1-DD4C-8AEB-985D5C24E649}">
      <text>
        <r>
          <rPr>
            <b/>
            <sz val="10"/>
            <color rgb="FF000000"/>
            <rFont val="Tahoma"/>
            <family val="2"/>
          </rPr>
          <t>Adam J. Kantrovich, Ph.D.:</t>
        </r>
        <r>
          <rPr>
            <sz val="10"/>
            <color rgb="FF000000"/>
            <rFont val="Tahoma"/>
            <family val="2"/>
          </rPr>
          <t xml:space="preserve">
</t>
        </r>
        <r>
          <rPr>
            <sz val="10"/>
            <color rgb="FF000000"/>
            <rFont val="Tahoma"/>
            <family val="2"/>
          </rPr>
          <t>Please you the approximate State Income Tax rate most likely to effect your income.</t>
        </r>
      </text>
    </comment>
    <comment ref="C8" authorId="0" shapeId="0" xr:uid="{0BC0AEDD-2E28-1F43-A40E-1E9512471997}">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C9" authorId="0" shapeId="0" xr:uid="{8AA08F1A-8039-1D4A-B107-9EE49C606808}">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1" authorId="0" shapeId="0" xr:uid="{BE99ABCD-62BF-3642-AC46-6A7F97A2CFBF}">
      <text>
        <r>
          <rPr>
            <b/>
            <sz val="10"/>
            <color rgb="FF000000"/>
            <rFont val="Tahoma"/>
            <family val="2"/>
          </rPr>
          <t xml:space="preserve">Adam J. Kantrovich, Ph.D.: </t>
        </r>
        <r>
          <rPr>
            <sz val="10"/>
            <color rgb="FF000000"/>
            <rFont val="Tahoma"/>
            <family val="2"/>
          </rPr>
          <t>Refer to Line 9 on 1040 Schedule F</t>
        </r>
      </text>
    </comment>
    <comment ref="C12" authorId="0" shapeId="0" xr:uid="{FE75CD38-1E78-9447-BFFF-111DEBAD2547}">
      <text>
        <r>
          <rPr>
            <b/>
            <sz val="10"/>
            <color rgb="FF000000"/>
            <rFont val="Tahoma"/>
            <family val="2"/>
          </rPr>
          <t>Adam J. Kantrovich, Ph.D.:</t>
        </r>
        <r>
          <rPr>
            <sz val="10"/>
            <color rgb="FF000000"/>
            <rFont val="Tahoma"/>
            <family val="2"/>
          </rPr>
          <t xml:space="preserve">
</t>
        </r>
        <r>
          <rPr>
            <sz val="10"/>
            <color rgb="FF000000"/>
            <rFont val="Tahoma"/>
            <family val="2"/>
          </rPr>
          <t>Refer to Line 33 on 1040 Schedule F but subtract Line 14 of the Schedule F</t>
        </r>
      </text>
    </comment>
    <comment ref="C13" authorId="0" shapeId="0" xr:uid="{C3BE3F87-81C7-8B4E-B63A-5B1F205F011D}">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C15" authorId="0" shapeId="0" xr:uid="{8B708B97-422D-1845-820A-9D2BC334149B}">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in access of the standard deduction shown, please input the difference between the total itemization amount that can be used and the standard deduction.</t>
        </r>
      </text>
    </comment>
    <comment ref="C16" authorId="0" shapeId="0" xr:uid="{902DF148-DC58-3845-826C-9F6874933BF8}">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and other income.</t>
        </r>
      </text>
    </comment>
    <comment ref="C17" authorId="0" shapeId="0" xr:uid="{0DC95D00-26DB-3744-9C5E-9778E722E30B}">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4" authorId="0" shapeId="0" xr:uid="{212680B7-680F-E24F-A0C8-45F7F09CC735}">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6" authorId="0" shapeId="0" xr:uid="{389FA384-53B8-A24B-9C6F-6C79391FFF9E}">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F30" authorId="0" shapeId="0" xr:uid="{0200217F-0B2D-E64A-96FB-1A8783041536}">
      <text>
        <r>
          <rPr>
            <b/>
            <sz val="10"/>
            <color rgb="FF000000"/>
            <rFont val="Tahoma"/>
            <family val="2"/>
          </rPr>
          <t>Adam J. Kantrovich, Ph.D.:</t>
        </r>
        <r>
          <rPr>
            <sz val="10"/>
            <color rgb="FF000000"/>
            <rFont val="Tahoma"/>
            <family val="2"/>
          </rPr>
          <t xml:space="preserve">
</t>
        </r>
        <r>
          <rPr>
            <sz val="10"/>
            <color rgb="FF000000"/>
            <rFont val="Tahoma"/>
            <family val="2"/>
          </rPr>
          <t xml:space="preserve">Federal Income Tax Withheld. </t>
        </r>
      </text>
    </comment>
    <comment ref="F32" authorId="0" shapeId="0" xr:uid="{EB70758A-D291-964F-AB72-E2043374B556}">
      <text>
        <r>
          <rPr>
            <b/>
            <sz val="10"/>
            <color rgb="FF000000"/>
            <rFont val="Tahoma"/>
            <family val="2"/>
          </rPr>
          <t>Adam J. Kantrovich, Ph.D.:</t>
        </r>
        <r>
          <rPr>
            <sz val="10"/>
            <color rgb="FF000000"/>
            <rFont val="Tahoma"/>
            <family val="2"/>
          </rPr>
          <t xml:space="preserve">
</t>
        </r>
        <r>
          <rPr>
            <sz val="10"/>
            <color rgb="FF000000"/>
            <rFont val="Tahoma"/>
            <family val="2"/>
          </rPr>
          <t>Social Security Withheld</t>
        </r>
      </text>
    </comment>
    <comment ref="F33" authorId="0" shapeId="0" xr:uid="{E87BB34F-E445-604B-A08E-2773CC5B8A30}">
      <text>
        <r>
          <rPr>
            <b/>
            <sz val="10"/>
            <color rgb="FF000000"/>
            <rFont val="Tahoma"/>
            <family val="2"/>
          </rPr>
          <t>Adam J. Kantrovich, Ph.D.:</t>
        </r>
        <r>
          <rPr>
            <sz val="10"/>
            <color rgb="FF000000"/>
            <rFont val="Tahoma"/>
            <family val="2"/>
          </rPr>
          <t xml:space="preserve">
</t>
        </r>
        <r>
          <rPr>
            <sz val="10"/>
            <color rgb="FF000000"/>
            <rFont val="Tahoma"/>
            <family val="2"/>
          </rPr>
          <t>Medicare Tax Withheld</t>
        </r>
      </text>
    </comment>
    <comment ref="F38" authorId="0" shapeId="0" xr:uid="{47B0960C-AEBD-484D-898E-6F41658BD251}">
      <text>
        <r>
          <rPr>
            <b/>
            <sz val="10"/>
            <color rgb="FF000000"/>
            <rFont val="Tahoma"/>
            <family val="2"/>
          </rPr>
          <t>Adam J. Kantrovich, Ph.D.:</t>
        </r>
        <r>
          <rPr>
            <sz val="10"/>
            <color rgb="FF000000"/>
            <rFont val="Tahoma"/>
            <family val="2"/>
          </rPr>
          <t xml:space="preserve">
</t>
        </r>
        <r>
          <rPr>
            <sz val="10"/>
            <color rgb="FF000000"/>
            <rFont val="Tahoma"/>
            <family val="2"/>
          </rPr>
          <t>State Income Tax Withheld</t>
        </r>
      </text>
    </comment>
  </commentList>
</comments>
</file>

<file path=xl/sharedStrings.xml><?xml version="1.0" encoding="utf-8"?>
<sst xmlns="http://schemas.openxmlformats.org/spreadsheetml/2006/main" count="282" uniqueCount="178">
  <si>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</si>
  <si>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</si>
  <si>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</si>
  <si>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</si>
  <si>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</si>
  <si>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</si>
  <si>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</si>
  <si>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</si>
  <si>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</si>
  <si>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</si>
  <si>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</si>
  <si>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</si>
  <si>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</si>
  <si>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</si>
  <si>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</si>
  <si>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</si>
  <si>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</si>
  <si>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</si>
  <si>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State Income Tax Owed:</t>
  </si>
  <si>
    <t>Estimated Maximum Debt Relief Payment towards Taxes:</t>
  </si>
  <si>
    <t>Social Security paid on first</t>
  </si>
  <si>
    <t>Taxable income</t>
  </si>
  <si>
    <t>Total Taxes Owed</t>
  </si>
  <si>
    <t>MFJ</t>
  </si>
  <si>
    <t>HOH</t>
  </si>
  <si>
    <t>MFS</t>
  </si>
  <si>
    <t>Married Filing Separately</t>
  </si>
  <si>
    <t>Medicare above threshold</t>
  </si>
  <si>
    <t>1.</t>
  </si>
  <si>
    <t>2.</t>
  </si>
  <si>
    <t>3.</t>
  </si>
  <si>
    <t>Portion of Income and S.E. Tax to be paid by the Relief receipient:</t>
  </si>
  <si>
    <t>Portion of Income and S.E. Tax covered by Debt Relief received by the recepient:</t>
  </si>
  <si>
    <t>Married Filing Seperately</t>
  </si>
  <si>
    <t>Sum</t>
  </si>
  <si>
    <t>LTCG Subject to Tax</t>
  </si>
  <si>
    <t>Standard Deduction based on Filing Status/Type</t>
  </si>
  <si>
    <t>Total value of Debt Relief (loan value, unpaid interest and penatlies):</t>
  </si>
  <si>
    <t>4.</t>
  </si>
  <si>
    <r>
      <rPr>
        <b/>
        <sz val="14"/>
        <color theme="1"/>
        <rFont val="Calibri"/>
        <family val="2"/>
        <scheme val="minor"/>
      </rPr>
      <t>"Total value of Debt Relief (loan value, unpaid interest and penalties)"</t>
    </r>
    <r>
      <rPr>
        <sz val="14"/>
        <color theme="1"/>
        <rFont val="Calibri"/>
        <family val="2"/>
        <scheme val="minor"/>
      </rPr>
      <t>. You need to include the principal balance of the loans that are eligible for debt relief as stated in the letter that you received from the USDA-FSA.</t>
    </r>
  </si>
  <si>
    <t xml:space="preserve">Authored by: </t>
  </si>
  <si>
    <t>JC Hobbs, Oklahoma State University Cooperative Extension</t>
  </si>
  <si>
    <t>Adam J. Kantrovich, Ph.D., Clemson University Cooperative Extension</t>
  </si>
  <si>
    <t>Long-Term Capital Gain Income from Farm</t>
  </si>
  <si>
    <t>Long Term Capital Gain: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</si>
  <si>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</si>
  <si>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</si>
  <si>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 xml:space="preserve">5. </t>
  </si>
  <si>
    <t>2022 Long Term Capital Gains Rates</t>
  </si>
  <si>
    <t>Total Taxable Income</t>
  </si>
  <si>
    <t>Difference</t>
  </si>
  <si>
    <t>Total LTCG Tax Owed</t>
  </si>
  <si>
    <t>Amount of LTCG to Be Taxed</t>
  </si>
  <si>
    <t>Amount in Each Bracket</t>
  </si>
  <si>
    <t>LTCG Above Top of 15%</t>
  </si>
  <si>
    <t>Estimated Total Federal Income, and or Long Term Cap Gain, and or Self-Employment Tax Owed:</t>
  </si>
  <si>
    <t>Amount Remaining in Each Bracket after Taxable Income (or is above the minimum in the 20% Based on Taxable Income)</t>
  </si>
  <si>
    <t>Bracket Values (Difference between bottom and top)</t>
  </si>
  <si>
    <t>Taxable Income (Only, NO LTCG) Amount used in the bracket (and what falls into the 20%)</t>
  </si>
  <si>
    <t xml:space="preserve"> akantro@clemson.edu</t>
  </si>
  <si>
    <t>State Long-Term Capital Gains Rate</t>
  </si>
  <si>
    <t>State Long-Term Capital Gain Tax Owed:</t>
  </si>
  <si>
    <t>Total State Taxes Owed:</t>
  </si>
  <si>
    <t>Total of All Taxes Owed</t>
  </si>
  <si>
    <t>Total of All Taxes Owed:</t>
  </si>
  <si>
    <t>Total Federal and State Income and S.E. Tax Owed:</t>
  </si>
  <si>
    <t>State</t>
  </si>
  <si>
    <t>CapitalGainsTaxRate</t>
  </si>
  <si>
    <t>Alaska</t>
  </si>
  <si>
    <t>Arizona</t>
  </si>
  <si>
    <t>California</t>
  </si>
  <si>
    <t>Colorado</t>
  </si>
  <si>
    <t>Connecticut</t>
  </si>
  <si>
    <t>Florida</t>
  </si>
  <si>
    <t>Georgia</t>
  </si>
  <si>
    <t>Idaho</t>
  </si>
  <si>
    <t>Illinois</t>
  </si>
  <si>
    <t>Kansas</t>
  </si>
  <si>
    <t>Louisiana</t>
  </si>
  <si>
    <t>Maine</t>
  </si>
  <si>
    <t>Massachusetts</t>
  </si>
  <si>
    <t>Minnesota</t>
  </si>
  <si>
    <t>Mississippi</t>
  </si>
  <si>
    <t>Nebraska</t>
  </si>
  <si>
    <t>Nevada</t>
  </si>
  <si>
    <t>New Hampshire</t>
  </si>
  <si>
    <t>North Carolina</t>
  </si>
  <si>
    <t>Oklahoma</t>
  </si>
  <si>
    <t>Rhode Island</t>
  </si>
  <si>
    <t>South Dakota</t>
  </si>
  <si>
    <t>Tennessee</t>
  </si>
  <si>
    <t>Texas</t>
  </si>
  <si>
    <t>Utah</t>
  </si>
  <si>
    <t>Vermont</t>
  </si>
  <si>
    <t>Virginia</t>
  </si>
  <si>
    <t>West Virginia</t>
  </si>
  <si>
    <t>Wyoming</t>
  </si>
  <si>
    <t>Notes</t>
  </si>
  <si>
    <t>Values shown do not include depreciation recapture taxes.</t>
  </si>
  <si>
    <t>AK, FL, NV, NH, SD, TN, TX, WA, and WY have no state capital gains tax. </t>
  </si>
  <si>
    <t>AL, AR, DE, HI, IN, IA, KY, MD, MO, MT, NJ, NM, NY, ND, OR, OH, PA, SC, and WI either allow taxpayer to deduct their federal taxes from state taxable income, have local income taxes, or have special tax treatment of capital gains income.</t>
  </si>
  <si>
    <t>This material is for general information and educational purposes only. Information is based on data gathered from what we believe are reliable sources. It is not guaranteed as to accuracy, does not purport to be complete and is not intended to be used as a primary basis for investment decisions.</t>
  </si>
  <si>
    <t>Realized does not offer legal or tax advice. Please consult the appropriate professional regarding your individual circumstance.</t>
  </si>
  <si>
    <t>*States either allow a taxpayer to deduct their federal taxes from your state taxable income, have local income taxes, or have special tax treatment of capital gains income.</t>
  </si>
  <si>
    <t>*</t>
  </si>
  <si>
    <t>**</t>
  </si>
  <si>
    <t>**Real estate, retirement savings accounts, livestock, and timber are exempt for capital gain taxation in the state of Washington.</t>
  </si>
  <si>
    <t>*Alabama</t>
  </si>
  <si>
    <t>*Arkansas</t>
  </si>
  <si>
    <t>*Delaware</t>
  </si>
  <si>
    <t>*Hawaii</t>
  </si>
  <si>
    <t>*Indiana</t>
  </si>
  <si>
    <t>*Iowa</t>
  </si>
  <si>
    <t>*Kentucky</t>
  </si>
  <si>
    <t>*Maryland</t>
  </si>
  <si>
    <t>*Michigan</t>
  </si>
  <si>
    <t>*Missouri</t>
  </si>
  <si>
    <t>*Montana</t>
  </si>
  <si>
    <t>*New Jersey</t>
  </si>
  <si>
    <t>*New Mexico</t>
  </si>
  <si>
    <t>*New York</t>
  </si>
  <si>
    <t>*North Dakota</t>
  </si>
  <si>
    <t>*Ohio</t>
  </si>
  <si>
    <t>*Oregon</t>
  </si>
  <si>
    <t>*Pennsylvania</t>
  </si>
  <si>
    <t>*South Carolina</t>
  </si>
  <si>
    <t>**Washington</t>
  </si>
  <si>
    <t>*Wisconsin</t>
  </si>
  <si>
    <t xml:space="preserve">Some states will utilize a Long-Term Capital Tax Bracket system or have an exmption amount, so this is predominanlty using the top percentage cap gain rate and so may over estimate the Capital Gain Tax Rate Owed. </t>
  </si>
  <si>
    <t>State that taxes are Filed</t>
  </si>
  <si>
    <t>Your Own</t>
  </si>
  <si>
    <t>If you would rather type in your own rate to use please Choose "Your Own" from the State Pick List</t>
  </si>
  <si>
    <t>Additional Medicare (0.9% above  Threshold)</t>
  </si>
  <si>
    <t>Total Estimated Taxable Income Subject to Income Tax (W-2 Wage taxes may have already been paid)</t>
  </si>
  <si>
    <t>Taxes Already Paid/Withheld Through W-2 Wages or Quarterly Estimates</t>
  </si>
  <si>
    <t>From W-2</t>
  </si>
  <si>
    <t>Box 2</t>
  </si>
  <si>
    <t>Box 4</t>
  </si>
  <si>
    <t>Box 6</t>
  </si>
  <si>
    <t>State Withheld</t>
  </si>
  <si>
    <t>Amount Withheld</t>
  </si>
  <si>
    <t>Total Still Owed</t>
  </si>
  <si>
    <t>Estimated Self-Employement Tax Owed (a+b)</t>
  </si>
  <si>
    <t>b. Medicare (2.9%):</t>
  </si>
  <si>
    <t xml:space="preserve">     a. Social Security</t>
  </si>
  <si>
    <t xml:space="preserve">     b. Medicare (2.9%)</t>
  </si>
  <si>
    <t>Long Term Capital Gain</t>
  </si>
  <si>
    <t>State Income Tax Owed</t>
  </si>
  <si>
    <t>State Long-Term Capital Gain Tax Owed</t>
  </si>
  <si>
    <t>Total State Taxes Owed</t>
  </si>
  <si>
    <t>Total Federal and State Income and S.E. Tax Owed</t>
  </si>
  <si>
    <t>Estimated Total Federal Income, and or Long Term Cap Gain, and or Self-Employment Tax Owed</t>
  </si>
  <si>
    <t>"Long Term Capital Gains"</t>
  </si>
  <si>
    <t>There is no State Capital Gains Tax in the following states: AK, FL, NV, NH, SD, TN, TX, WA, and WY</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</si>
  <si>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</si>
  <si>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</si>
  <si>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</si>
  <si>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</si>
  <si>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This information is intended for educational purposes only. You are encouraged to seek the advice of your tax or legal advisor, or other authoritative sources, regarding the application of these general tax principles to your individual circumstances. 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</si>
  <si>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</si>
  <si>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Seperatly.</t>
    </r>
  </si>
  <si>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1) Filing Type (uses pull-down menu), 2) State Income Tax Information, 3) All Estimated Farm Income (Revenue minus Expenses), 4) Estimated Off Farm Income (include W-2 Wages), 5) Rental Income, 6) Total Estimated 4797/Short Term Capital Gains Income, and Depreciation Recapture value (the value received for any trade-in of equipment and/or machinery), and 7) Long-Term Capital Gain.</t>
  </si>
  <si>
    <r>
      <rPr>
        <b/>
        <sz val="14"/>
        <color theme="1"/>
        <rFont val="Calibri"/>
        <family val="2"/>
        <scheme val="minor"/>
      </rPr>
      <t>"Estimated Off Farm Income"</t>
    </r>
    <r>
      <rPr>
        <sz val="14"/>
        <color theme="1"/>
        <rFont val="Calibri"/>
        <family val="2"/>
        <scheme val="minor"/>
      </rPr>
      <t>. You should include taxable income derived from all other sources including, but not limited to, off farm jobs (you and/or spouse), rental income, investments, etc. If you include income where Social Security, Medicare, etc. taxes have already been withheld and paid, this estimator will overestimate the taxes owed. ALSO note, this does not take into consideration any other deductions, credits, or itemizations that you may have. If you know the dollar value of your deductions, credits, and or itemizations, you may subtract that from the Off Farm income value being used in the Estimator.</t>
    </r>
  </si>
  <si>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</si>
  <si>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</si>
  <si>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 xml:space="preserve">Since some states utilize a Long-Term Capital Tax Bracket system or have an exemption amount, this Tax Estimator will use the top percentage Long-Term Capital Gain rate which may generate an overestimate of the Capital Gain Tax Rate Owed. </t>
  </si>
  <si>
    <t>**Real estate, retirement savings accounts, livestock, and timber are exempt from capital gain taxation in the state of Washington.</t>
  </si>
  <si>
    <r>
      <rPr>
        <b/>
        <sz val="14"/>
        <color theme="1"/>
        <rFont val="Calibri"/>
        <family val="2"/>
        <scheme val="minor"/>
      </rPr>
      <t>"All Estimated Farm Income (Revenue minus Expenses)"</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shown on Schedule F and subtract your expenses (deductible cash expenses) and subtract any current year tax depreciation (this should also include any Bonus and Section 179 depreciation for the year). You should include any government payments and crop insurance (revenue and production) payments received. This is all income that is </t>
    </r>
    <r>
      <rPr>
        <i/>
        <sz val="14"/>
        <color theme="1"/>
        <rFont val="Calibri"/>
        <family val="2"/>
        <scheme val="minor"/>
      </rPr>
      <t>likely</t>
    </r>
    <r>
      <rPr>
        <sz val="14"/>
        <color theme="1"/>
        <rFont val="Calibri"/>
        <family val="2"/>
        <scheme val="minor"/>
      </rPr>
      <t xml:space="preserve"> to be subject to self-employment (SE) Tax. </t>
    </r>
  </si>
  <si>
    <t>Estimated Tax Depreciation</t>
  </si>
  <si>
    <t>Gross W-2 wages (Include wages if earned from the farm)</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</si>
  <si>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</si>
  <si>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</si>
  <si>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Total Estimated Income/(Loss) Subject to S.E. Tax (Not Including W-2Wages or Rental Income)</t>
  </si>
  <si>
    <t>Total Estimated Income subject to Tax(es)</t>
  </si>
  <si>
    <t>Estimated Farm Expenses</t>
  </si>
  <si>
    <t>a. Social Security (12.4%):</t>
  </si>
  <si>
    <t>Estimated Off Farm Income that may be subject to Income and Self-Employment tax (i.e. Schedule C)</t>
  </si>
  <si>
    <t>Estimated Farm Gross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</si>
</sst>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000_);_(&quot;$&quot;* \(#,##0.000\);_(&quot;$&quot;* &quot;-&quot;???_);_(@_)"/>
    <numFmt numFmtId="166" formatCode="_(&quot;$&quot;* #,##0.00_);_(&quot;$&quot;* \(#,##0.00\);_(&quot;$&quot;* &quot;-&quot;???_);_(@_)"/>
  </numFmts>
  <fonts count="25" x14ac:knownFonts="1">
    <font>
      <sz val="12"/>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0"/>
      <color rgb="FF000000"/>
      <name val="Helvetica Neue"/>
      <family val="2"/>
    </font>
    <font>
      <b/>
      <sz val="10"/>
      <color rgb="FF000000"/>
      <name val="Helvetica Neue"/>
      <family val="2"/>
    </font>
    <font>
      <sz val="15"/>
      <color rgb="FF232222"/>
      <name val="Arial"/>
      <family val="2"/>
    </font>
    <font>
      <sz val="12"/>
      <color rgb="FF232222"/>
      <name val="Arial"/>
      <family val="2"/>
    </font>
    <font>
      <sz val="16"/>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202">
    <xf numFmtId="0" fontId="0" fillId="0" borderId="0" xfId="0"/>
    <xf numFmtId="0" fontId="0" fillId="2" borderId="4" xfId="0" applyFill="1" applyBorder="1"/>
    <xf numFmtId="0" fontId="0" fillId="3" borderId="7" xfId="0" applyFill="1" applyBorder="1"/>
    <xf numFmtId="0" fontId="5" fillId="3" borderId="0" xfId="0" applyFont="1" applyFill="1" applyAlignment="1">
      <alignment horizontal="center"/>
    </xf>
    <xf numFmtId="0" fontId="5" fillId="3" borderId="8" xfId="0" applyFont="1" applyFill="1" applyBorder="1" applyAlignment="1">
      <alignment horizontal="center"/>
    </xf>
    <xf numFmtId="9" fontId="6" fillId="4" borderId="9" xfId="2" applyFont="1" applyFill="1" applyBorder="1"/>
    <xf numFmtId="44" fontId="0" fillId="4" borderId="0" xfId="1" applyFont="1" applyFill="1" applyBorder="1"/>
    <xf numFmtId="44" fontId="0" fillId="4" borderId="8" xfId="1" applyFont="1" applyFill="1" applyBorder="1"/>
    <xf numFmtId="9" fontId="6" fillId="3" borderId="9" xfId="2" applyFont="1" applyFill="1" applyBorder="1"/>
    <xf numFmtId="44" fontId="0" fillId="3" borderId="0" xfId="1" applyFont="1" applyFill="1" applyBorder="1"/>
    <xf numFmtId="44" fontId="0" fillId="3" borderId="8" xfId="1" applyFont="1" applyFill="1" applyBorder="1"/>
    <xf numFmtId="9" fontId="6"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5" fillId="3" borderId="2" xfId="0" applyFont="1" applyFill="1" applyBorder="1" applyAlignment="1">
      <alignment horizontal="center"/>
    </xf>
    <xf numFmtId="0" fontId="4" fillId="2" borderId="5" xfId="0" applyFont="1" applyFill="1" applyBorder="1" applyAlignment="1">
      <alignment horizontal="center"/>
    </xf>
    <xf numFmtId="0" fontId="0" fillId="0" borderId="0" xfId="0" applyAlignment="1">
      <alignment horizontal="right"/>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2" fillId="0" borderId="0" xfId="0" applyFont="1" applyAlignment="1">
      <alignment horizontal="center"/>
    </xf>
    <xf numFmtId="44" fontId="0" fillId="0" borderId="0" xfId="0" applyNumberFormat="1"/>
    <xf numFmtId="0" fontId="2" fillId="0" borderId="0" xfId="0" applyFont="1" applyAlignment="1">
      <alignment horizontal="right"/>
    </xf>
    <xf numFmtId="9" fontId="2" fillId="0" borderId="0" xfId="2" applyFont="1" applyAlignment="1">
      <alignment horizontal="right"/>
    </xf>
    <xf numFmtId="44" fontId="2" fillId="0" borderId="0" xfId="0" applyNumberFormat="1" applyFont="1"/>
    <xf numFmtId="0" fontId="2" fillId="0" borderId="0" xfId="0" applyFont="1" applyAlignment="1">
      <alignment horizontal="center" vertical="center"/>
    </xf>
    <xf numFmtId="0" fontId="5" fillId="3" borderId="3" xfId="0" applyFont="1" applyFill="1" applyBorder="1" applyAlignment="1">
      <alignment horizontal="center"/>
    </xf>
    <xf numFmtId="0" fontId="5"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7" fillId="5" borderId="12" xfId="0" applyFont="1" applyFill="1" applyBorder="1" applyAlignment="1">
      <alignment horizontal="right"/>
    </xf>
    <xf numFmtId="44" fontId="7" fillId="5" borderId="13" xfId="0" applyNumberFormat="1" applyFont="1" applyFill="1" applyBorder="1"/>
    <xf numFmtId="0" fontId="8" fillId="5" borderId="14" xfId="0" applyFont="1" applyFill="1" applyBorder="1" applyAlignment="1">
      <alignment horizontal="right"/>
    </xf>
    <xf numFmtId="165" fontId="8" fillId="5" borderId="15" xfId="0" applyNumberFormat="1" applyFont="1" applyFill="1" applyBorder="1"/>
    <xf numFmtId="0" fontId="0" fillId="6" borderId="0" xfId="0" applyFill="1"/>
    <xf numFmtId="49" fontId="0" fillId="6" borderId="0" xfId="0" applyNumberFormat="1" applyFill="1" applyAlignment="1">
      <alignment horizontal="right"/>
    </xf>
    <xf numFmtId="49" fontId="0" fillId="6" borderId="16" xfId="0" applyNumberFormat="1" applyFill="1" applyBorder="1" applyAlignment="1">
      <alignment horizontal="right"/>
    </xf>
    <xf numFmtId="0" fontId="0" fillId="6" borderId="17" xfId="0" applyFill="1" applyBorder="1"/>
    <xf numFmtId="49" fontId="0" fillId="6" borderId="19" xfId="0" applyNumberFormat="1" applyFill="1" applyBorder="1" applyAlignment="1">
      <alignment horizontal="right"/>
    </xf>
    <xf numFmtId="0" fontId="0" fillId="6" borderId="20" xfId="0" applyFill="1" applyBorder="1"/>
    <xf numFmtId="0" fontId="6" fillId="6" borderId="0" xfId="0" applyFont="1" applyFill="1"/>
    <xf numFmtId="0" fontId="0" fillId="6" borderId="0" xfId="0" applyFill="1" applyAlignment="1">
      <alignment vertical="top" wrapText="1"/>
    </xf>
    <xf numFmtId="0" fontId="0" fillId="6" borderId="20" xfId="0" applyFill="1" applyBorder="1" applyAlignment="1">
      <alignment vertical="top" wrapText="1"/>
    </xf>
    <xf numFmtId="0" fontId="0" fillId="6" borderId="18" xfId="0" applyFill="1" applyBorder="1"/>
    <xf numFmtId="0" fontId="0" fillId="6" borderId="0" xfId="0" applyFill="1" applyAlignment="1">
      <alignment horizontal="left" vertical="top" wrapText="1"/>
    </xf>
    <xf numFmtId="0" fontId="6" fillId="6" borderId="0" xfId="0" applyFont="1" applyFill="1" applyAlignment="1">
      <alignment horizontal="left" vertical="top" wrapText="1"/>
    </xf>
    <xf numFmtId="0" fontId="6" fillId="6" borderId="20" xfId="0" applyFont="1" applyFill="1" applyBorder="1" applyAlignment="1">
      <alignment horizontal="left" vertical="top" wrapText="1"/>
    </xf>
    <xf numFmtId="44" fontId="0" fillId="4" borderId="4" xfId="1" applyFont="1" applyFill="1" applyBorder="1" applyAlignment="1">
      <alignment horizontal="center"/>
    </xf>
    <xf numFmtId="49" fontId="6" fillId="6" borderId="19" xfId="0" applyNumberFormat="1" applyFont="1" applyFill="1" applyBorder="1" applyAlignment="1">
      <alignment horizontal="center" vertical="center"/>
    </xf>
    <xf numFmtId="49" fontId="6" fillId="6" borderId="0" xfId="0" applyNumberFormat="1" applyFont="1" applyFill="1" applyAlignment="1">
      <alignment horizontal="center" vertical="center"/>
    </xf>
    <xf numFmtId="49" fontId="0" fillId="6" borderId="21" xfId="0" applyNumberFormat="1" applyFill="1" applyBorder="1" applyAlignment="1">
      <alignment vertical="center"/>
    </xf>
    <xf numFmtId="49" fontId="0" fillId="6" borderId="22" xfId="0" applyNumberFormat="1" applyFill="1" applyBorder="1" applyAlignment="1">
      <alignment vertical="center"/>
    </xf>
    <xf numFmtId="0" fontId="0" fillId="6" borderId="22" xfId="0" applyFill="1" applyBorder="1" applyAlignment="1">
      <alignment vertical="top" wrapText="1"/>
    </xf>
    <xf numFmtId="0" fontId="0" fillId="6" borderId="23" xfId="0" applyFill="1" applyBorder="1" applyAlignment="1">
      <alignment vertical="top" wrapText="1"/>
    </xf>
    <xf numFmtId="44" fontId="0" fillId="0" borderId="0" xfId="0" applyNumberFormat="1" applyAlignment="1">
      <alignment wrapText="1"/>
    </xf>
    <xf numFmtId="0" fontId="2" fillId="0" borderId="25" xfId="0" applyFont="1" applyBorder="1" applyAlignment="1">
      <alignment vertical="center" wrapText="1"/>
    </xf>
    <xf numFmtId="0" fontId="2" fillId="0" borderId="0" xfId="0" applyFont="1" applyAlignment="1">
      <alignment vertical="center"/>
    </xf>
    <xf numFmtId="0" fontId="2" fillId="0" borderId="26" xfId="0" applyFont="1" applyBorder="1" applyAlignment="1">
      <alignment horizontal="center" vertical="center" wrapText="1"/>
    </xf>
    <xf numFmtId="44" fontId="0" fillId="0" borderId="25" xfId="0" applyNumberFormat="1" applyBorder="1" applyAlignment="1">
      <alignment wrapText="1"/>
    </xf>
    <xf numFmtId="9" fontId="0" fillId="0" borderId="0" xfId="2" applyFont="1" applyBorder="1"/>
    <xf numFmtId="44" fontId="0" fillId="0" borderId="26" xfId="0" applyNumberFormat="1" applyBorder="1"/>
    <xf numFmtId="0" fontId="0" fillId="0" borderId="25" xfId="0" applyBorder="1" applyAlignment="1">
      <alignment wrapText="1"/>
    </xf>
    <xf numFmtId="44" fontId="0" fillId="0" borderId="14" xfId="0" applyNumberFormat="1" applyBorder="1" applyAlignment="1">
      <alignment wrapText="1"/>
    </xf>
    <xf numFmtId="9" fontId="0" fillId="0" borderId="27" xfId="2" applyFont="1" applyBorder="1"/>
    <xf numFmtId="44" fontId="0" fillId="0" borderId="27" xfId="0" applyNumberFormat="1" applyBorder="1"/>
    <xf numFmtId="44" fontId="0" fillId="0" borderId="15" xfId="0" applyNumberFormat="1" applyBorder="1"/>
    <xf numFmtId="44" fontId="0" fillId="0" borderId="25" xfId="0" applyNumberFormat="1" applyBorder="1"/>
    <xf numFmtId="44" fontId="0" fillId="0" borderId="0" xfId="1" applyFont="1" applyBorder="1"/>
    <xf numFmtId="44" fontId="0" fillId="0" borderId="26" xfId="1" applyFont="1" applyBorder="1"/>
    <xf numFmtId="0" fontId="0" fillId="0" borderId="25" xfId="0" applyBorder="1"/>
    <xf numFmtId="0" fontId="0" fillId="0" borderId="14" xfId="0" applyBorder="1"/>
    <xf numFmtId="0" fontId="0" fillId="0" borderId="27" xfId="0" applyBorder="1"/>
    <xf numFmtId="0" fontId="0" fillId="0" borderId="15" xfId="0" applyBorder="1"/>
    <xf numFmtId="0" fontId="2" fillId="0" borderId="0" xfId="0" applyFont="1"/>
    <xf numFmtId="0" fontId="0" fillId="0" borderId="12" xfId="0" applyBorder="1"/>
    <xf numFmtId="0" fontId="2" fillId="0" borderId="0" xfId="0" applyFont="1" applyAlignment="1">
      <alignment horizontal="center" vertical="center" wrapText="1"/>
    </xf>
    <xf numFmtId="44" fontId="0" fillId="0" borderId="27" xfId="0" applyNumberFormat="1" applyBorder="1" applyAlignment="1">
      <alignment horizontal="center"/>
    </xf>
    <xf numFmtId="0" fontId="2" fillId="0" borderId="26" xfId="0" applyFont="1" applyBorder="1" applyAlignment="1">
      <alignment vertical="center" wrapText="1"/>
    </xf>
    <xf numFmtId="44" fontId="2" fillId="0" borderId="26" xfId="1" applyFont="1" applyBorder="1"/>
    <xf numFmtId="11" fontId="0" fillId="4" borderId="6" xfId="1" applyNumberFormat="1" applyFont="1" applyFill="1" applyBorder="1" applyAlignment="1">
      <alignment horizontal="center"/>
    </xf>
    <xf numFmtId="9" fontId="6" fillId="0" borderId="0" xfId="2" applyFont="1" applyFill="1" applyBorder="1"/>
    <xf numFmtId="44" fontId="0" fillId="0" borderId="0" xfId="1" applyFont="1" applyFill="1" applyBorder="1"/>
    <xf numFmtId="11" fontId="0" fillId="0" borderId="0" xfId="1" applyNumberFormat="1" applyFont="1" applyFill="1" applyBorder="1" applyAlignment="1">
      <alignment horizontal="center"/>
    </xf>
    <xf numFmtId="44" fontId="0" fillId="0" borderId="0" xfId="1" applyFont="1" applyFill="1" applyBorder="1" applyAlignment="1">
      <alignment horizontal="center"/>
    </xf>
    <xf numFmtId="0" fontId="2" fillId="0" borderId="25" xfId="0" applyFont="1" applyBorder="1" applyAlignment="1">
      <alignment vertical="center"/>
    </xf>
    <xf numFmtId="9" fontId="0" fillId="0" borderId="25" xfId="2" applyFont="1" applyBorder="1"/>
    <xf numFmtId="9" fontId="0" fillId="0" borderId="14" xfId="2" applyFont="1" applyBorder="1"/>
    <xf numFmtId="0" fontId="0" fillId="0" borderId="26" xfId="0" applyBorder="1"/>
    <xf numFmtId="44" fontId="0" fillId="0" borderId="26" xfId="0" applyNumberFormat="1" applyBorder="1" applyAlignment="1">
      <alignment wrapText="1"/>
    </xf>
    <xf numFmtId="0" fontId="0" fillId="0" borderId="26" xfId="0" applyBorder="1" applyAlignment="1">
      <alignment wrapText="1"/>
    </xf>
    <xf numFmtId="0" fontId="12" fillId="6" borderId="0" xfId="3" applyFill="1"/>
    <xf numFmtId="0" fontId="14" fillId="0" borderId="0" xfId="0" applyFont="1"/>
    <xf numFmtId="9" fontId="13" fillId="0" borderId="0" xfId="2" applyFont="1"/>
    <xf numFmtId="0" fontId="15" fillId="0" borderId="0" xfId="0" applyFont="1"/>
    <xf numFmtId="0" fontId="16" fillId="0" borderId="0" xfId="0" applyFont="1"/>
    <xf numFmtId="0" fontId="17" fillId="0" borderId="0" xfId="0" applyFont="1"/>
    <xf numFmtId="10" fontId="13" fillId="0" borderId="0" xfId="2" applyNumberFormat="1" applyFont="1"/>
    <xf numFmtId="165" fontId="0" fillId="6" borderId="0" xfId="0" applyNumberFormat="1" applyFill="1"/>
    <xf numFmtId="0" fontId="0" fillId="0" borderId="25" xfId="0" applyBorder="1" applyAlignment="1">
      <alignment horizontal="right"/>
    </xf>
    <xf numFmtId="44" fontId="0" fillId="0" borderId="26" xfId="1" applyFont="1" applyFill="1" applyBorder="1"/>
    <xf numFmtId="10" fontId="0" fillId="3" borderId="26" xfId="2" applyNumberFormat="1" applyFont="1" applyFill="1" applyBorder="1" applyProtection="1">
      <protection locked="0"/>
    </xf>
    <xf numFmtId="10" fontId="0" fillId="4" borderId="26" xfId="2" applyNumberFormat="1" applyFont="1" applyFill="1" applyBorder="1" applyProtection="1">
      <protection locked="0"/>
    </xf>
    <xf numFmtId="44" fontId="0" fillId="4" borderId="26" xfId="1" applyFont="1" applyFill="1" applyBorder="1" applyProtection="1">
      <protection locked="0"/>
    </xf>
    <xf numFmtId="44" fontId="0" fillId="4" borderId="26" xfId="1" applyFont="1" applyFill="1" applyBorder="1" applyProtection="1"/>
    <xf numFmtId="0" fontId="2" fillId="0" borderId="25" xfId="0" applyFont="1" applyBorder="1" applyAlignment="1">
      <alignment horizontal="right"/>
    </xf>
    <xf numFmtId="0" fontId="2" fillId="0" borderId="14" xfId="0" applyFont="1" applyBorder="1" applyAlignment="1">
      <alignment horizontal="right"/>
    </xf>
    <xf numFmtId="0" fontId="0" fillId="6" borderId="25" xfId="0" applyFill="1" applyBorder="1"/>
    <xf numFmtId="0" fontId="0" fillId="0" borderId="12" xfId="0" applyBorder="1" applyAlignment="1">
      <alignment horizontal="right"/>
    </xf>
    <xf numFmtId="0" fontId="0" fillId="4" borderId="13" xfId="0" applyFill="1" applyBorder="1" applyProtection="1">
      <protection locked="0"/>
    </xf>
    <xf numFmtId="0" fontId="0" fillId="0" borderId="30" xfId="0" applyBorder="1" applyAlignment="1">
      <alignment horizontal="right"/>
    </xf>
    <xf numFmtId="44" fontId="0" fillId="4" borderId="31" xfId="1" applyFont="1" applyFill="1" applyBorder="1" applyProtection="1">
      <protection locked="0"/>
    </xf>
    <xf numFmtId="0" fontId="2" fillId="0" borderId="30" xfId="0" applyFont="1" applyBorder="1" applyAlignment="1">
      <alignment horizontal="right"/>
    </xf>
    <xf numFmtId="0" fontId="0" fillId="6" borderId="28" xfId="0" applyFill="1" applyBorder="1"/>
    <xf numFmtId="0" fontId="0" fillId="6" borderId="29" xfId="0" applyFill="1" applyBorder="1"/>
    <xf numFmtId="0" fontId="0" fillId="6" borderId="28" xfId="0" applyFill="1" applyBorder="1" applyAlignment="1">
      <alignment horizontal="right"/>
    </xf>
    <xf numFmtId="44" fontId="0" fillId="6" borderId="29" xfId="1" applyFont="1" applyFill="1" applyBorder="1"/>
    <xf numFmtId="0" fontId="16" fillId="6" borderId="0" xfId="0" applyFont="1" applyFill="1" applyAlignment="1">
      <alignment wrapText="1"/>
    </xf>
    <xf numFmtId="0" fontId="2" fillId="0" borderId="32" xfId="0" applyFont="1" applyBorder="1" applyAlignment="1">
      <alignment horizontal="right"/>
    </xf>
    <xf numFmtId="44" fontId="2" fillId="0" borderId="33" xfId="0" applyNumberFormat="1" applyFont="1" applyBorder="1"/>
    <xf numFmtId="44" fontId="0" fillId="6" borderId="0" xfId="0" applyNumberFormat="1" applyFill="1"/>
    <xf numFmtId="0" fontId="2" fillId="0" borderId="25" xfId="0" applyFont="1" applyBorder="1" applyAlignment="1">
      <alignment horizontal="center"/>
    </xf>
    <xf numFmtId="0" fontId="0" fillId="0" borderId="0" xfId="1" applyNumberFormat="1" applyFont="1" applyFill="1" applyBorder="1"/>
    <xf numFmtId="0" fontId="22" fillId="0" borderId="26" xfId="0" applyFont="1" applyBorder="1" applyAlignment="1">
      <alignment horizontal="left"/>
    </xf>
    <xf numFmtId="0" fontId="18" fillId="0" borderId="26" xfId="0" applyFont="1" applyBorder="1" applyAlignment="1">
      <alignment horizontal="left"/>
    </xf>
    <xf numFmtId="0" fontId="0" fillId="0" borderId="26" xfId="0" applyBorder="1" applyAlignment="1">
      <alignment horizontal="left"/>
    </xf>
    <xf numFmtId="0" fontId="2" fillId="0" borderId="26" xfId="0" applyFont="1" applyBorder="1" applyAlignment="1">
      <alignment horizontal="left"/>
    </xf>
    <xf numFmtId="0" fontId="2" fillId="0" borderId="15" xfId="0" applyFont="1" applyBorder="1" applyAlignment="1">
      <alignment horizontal="left"/>
    </xf>
    <xf numFmtId="10" fontId="0" fillId="0" borderId="0" xfId="0" applyNumberFormat="1"/>
    <xf numFmtId="0" fontId="22" fillId="0" borderId="25" xfId="0" applyFont="1" applyBorder="1" applyAlignment="1">
      <alignment horizontal="center"/>
    </xf>
    <xf numFmtId="0" fontId="0" fillId="0" borderId="25" xfId="0" applyBorder="1" applyAlignment="1">
      <alignment horizontal="center"/>
    </xf>
    <xf numFmtId="0" fontId="0" fillId="0" borderId="14" xfId="0" applyBorder="1" applyAlignment="1">
      <alignment horizontal="center"/>
    </xf>
    <xf numFmtId="44" fontId="2" fillId="0" borderId="27" xfId="0" applyNumberFormat="1" applyFont="1" applyBorder="1"/>
    <xf numFmtId="0" fontId="2" fillId="0" borderId="28" xfId="0" applyFont="1" applyBorder="1" applyAlignment="1">
      <alignment horizontal="center"/>
    </xf>
    <xf numFmtId="0" fontId="2" fillId="0" borderId="34" xfId="0" applyFont="1" applyBorder="1" applyAlignment="1">
      <alignment horizontal="center"/>
    </xf>
    <xf numFmtId="0" fontId="0" fillId="0" borderId="34" xfId="0" applyBorder="1"/>
    <xf numFmtId="0" fontId="2" fillId="0" borderId="34" xfId="0" applyFont="1" applyBorder="1"/>
    <xf numFmtId="0" fontId="0" fillId="0" borderId="29" xfId="0" applyBorder="1"/>
    <xf numFmtId="44" fontId="0" fillId="4" borderId="0" xfId="1" applyFont="1" applyFill="1" applyBorder="1" applyProtection="1">
      <protection locked="0"/>
    </xf>
    <xf numFmtId="0" fontId="16" fillId="6" borderId="0" xfId="0" applyFont="1" applyFill="1" applyAlignment="1">
      <alignment vertical="center"/>
    </xf>
    <xf numFmtId="0" fontId="0" fillId="6" borderId="0" xfId="0" applyFill="1" applyAlignment="1">
      <alignment wrapText="1"/>
    </xf>
    <xf numFmtId="0" fontId="23" fillId="6" borderId="0" xfId="0" applyFont="1" applyFill="1"/>
    <xf numFmtId="0" fontId="24" fillId="6" borderId="0" xfId="0" applyFont="1" applyFill="1"/>
    <xf numFmtId="0" fontId="0" fillId="6" borderId="16" xfId="0" applyFill="1" applyBorder="1"/>
    <xf numFmtId="0" fontId="4" fillId="6" borderId="17" xfId="0" applyFont="1" applyFill="1" applyBorder="1"/>
    <xf numFmtId="0" fontId="0" fillId="6" borderId="19" xfId="0" applyFill="1" applyBorder="1"/>
    <xf numFmtId="0" fontId="0" fillId="6" borderId="21" xfId="0" applyFill="1" applyBorder="1"/>
    <xf numFmtId="0" fontId="3" fillId="6" borderId="22" xfId="0" applyFont="1" applyFill="1" applyBorder="1"/>
    <xf numFmtId="49" fontId="0" fillId="6" borderId="19" xfId="0" applyNumberFormat="1" applyFill="1" applyBorder="1"/>
    <xf numFmtId="44" fontId="0" fillId="0" borderId="26" xfId="1" applyFont="1" applyFill="1" applyBorder="1" applyProtection="1"/>
    <xf numFmtId="0" fontId="0" fillId="6" borderId="26" xfId="0" applyFill="1" applyBorder="1"/>
    <xf numFmtId="44" fontId="2" fillId="0" borderId="31" xfId="1" applyFont="1" applyBorder="1" applyProtection="1"/>
    <xf numFmtId="166" fontId="2" fillId="0" borderId="26" xfId="0" applyNumberFormat="1" applyFont="1" applyBorder="1"/>
    <xf numFmtId="166" fontId="0" fillId="0" borderId="26" xfId="0" applyNumberFormat="1" applyBorder="1"/>
    <xf numFmtId="44" fontId="0" fillId="0" borderId="26" xfId="1" applyFont="1" applyBorder="1" applyProtection="1"/>
    <xf numFmtId="44" fontId="2" fillId="0" borderId="26" xfId="0" applyNumberFormat="1" applyFont="1" applyBorder="1"/>
    <xf numFmtId="44" fontId="2" fillId="0" borderId="26" xfId="1" applyFont="1" applyBorder="1" applyProtection="1"/>
    <xf numFmtId="44" fontId="2" fillId="0" borderId="15" xfId="0" applyNumberFormat="1" applyFont="1" applyBorder="1"/>
    <xf numFmtId="0" fontId="0" fillId="0" borderId="35" xfId="0" applyBorder="1"/>
    <xf numFmtId="0" fontId="0" fillId="0" borderId="36" xfId="0" applyBorder="1"/>
    <xf numFmtId="0" fontId="0" fillId="6" borderId="35" xfId="0" applyFill="1" applyBorder="1"/>
    <xf numFmtId="0" fontId="6" fillId="6" borderId="35" xfId="0" applyFont="1" applyFill="1" applyBorder="1"/>
    <xf numFmtId="0" fontId="2" fillId="0" borderId="28" xfId="0" applyFont="1" applyBorder="1" applyAlignment="1">
      <alignment horizontal="right"/>
    </xf>
    <xf numFmtId="44" fontId="2" fillId="0" borderId="29" xfId="0" applyNumberFormat="1" applyFont="1" applyBorder="1"/>
    <xf numFmtId="0" fontId="6" fillId="6" borderId="0" xfId="0" applyFont="1" applyFill="1" applyAlignment="1">
      <alignment horizontal="left" vertical="top" wrapText="1"/>
    </xf>
    <xf numFmtId="0" fontId="6" fillId="6" borderId="20" xfId="0" applyFont="1" applyFill="1" applyBorder="1" applyAlignment="1">
      <alignment horizontal="left" vertical="top" wrapText="1"/>
    </xf>
    <xf numFmtId="0" fontId="2" fillId="6" borderId="0" xfId="0" applyFont="1" applyFill="1" applyAlignment="1">
      <alignment horizontal="left" vertical="top" wrapText="1"/>
    </xf>
    <xf numFmtId="0" fontId="0" fillId="6" borderId="0" xfId="0" applyFill="1" applyAlignment="1">
      <alignment horizontal="left" vertical="top" wrapText="1"/>
    </xf>
    <xf numFmtId="0" fontId="0" fillId="6" borderId="20" xfId="0" applyFill="1" applyBorder="1" applyAlignment="1">
      <alignment horizontal="left" vertical="top" wrapText="1"/>
    </xf>
    <xf numFmtId="0" fontId="16" fillId="6" borderId="0" xfId="0" applyFont="1" applyFill="1" applyAlignment="1">
      <alignment horizontal="left" vertical="center" wrapText="1"/>
    </xf>
    <xf numFmtId="0" fontId="16" fillId="6" borderId="0" xfId="0" applyFont="1" applyFill="1" applyAlignment="1">
      <alignment horizontal="left" vertical="top" wrapText="1"/>
    </xf>
    <xf numFmtId="0" fontId="4" fillId="6" borderId="0" xfId="0" applyFont="1" applyFill="1" applyAlignment="1">
      <alignment horizontal="center"/>
    </xf>
    <xf numFmtId="0" fontId="0" fillId="6" borderId="22" xfId="0" applyFill="1" applyBorder="1" applyAlignment="1">
      <alignment horizontal="left" wrapText="1"/>
    </xf>
    <xf numFmtId="0" fontId="0" fillId="6" borderId="23" xfId="0" applyFill="1" applyBorder="1" applyAlignment="1">
      <alignment horizontal="left" wrapText="1"/>
    </xf>
    <xf numFmtId="49" fontId="6" fillId="6" borderId="19" xfId="0" applyNumberFormat="1" applyFont="1" applyFill="1" applyBorder="1" applyAlignment="1">
      <alignment horizontal="center" vertical="center"/>
    </xf>
    <xf numFmtId="49" fontId="6" fillId="6" borderId="0" xfId="0" applyNumberFormat="1" applyFont="1" applyFill="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xf numFmtId="49" fontId="6" fillId="0" borderId="19"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0" fillId="6" borderId="0" xfId="0" applyFill="1" applyAlignment="1">
      <alignment horizontal="right"/>
    </xf>
    <xf numFmtId="0" fontId="2" fillId="0" borderId="0" xfId="0" applyFont="1" applyAlignment="1">
      <alignment horizontal="center"/>
    </xf>
    <xf numFmtId="0" fontId="2" fillId="0" borderId="12" xfId="0" applyFont="1" applyBorder="1" applyAlignment="1">
      <alignment horizontal="center"/>
    </xf>
    <xf numFmtId="0" fontId="2" fillId="0" borderId="24"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44" fontId="2" fillId="0" borderId="12" xfId="0" applyNumberFormat="1" applyFont="1" applyBorder="1" applyAlignment="1">
      <alignment horizontal="center" wrapText="1"/>
    </xf>
    <xf numFmtId="44" fontId="2" fillId="0" borderId="24" xfId="0" applyNumberFormat="1" applyFont="1" applyBorder="1" applyAlignment="1">
      <alignment horizontal="center" wrapText="1"/>
    </xf>
    <xf numFmtId="44" fontId="2" fillId="0" borderId="13" xfId="0" applyNumberFormat="1" applyFont="1" applyBorder="1" applyAlignment="1">
      <alignment horizont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239"/>
  <sheetViews>
    <sheetView tabSelected="1" zoomScaleNormal="100" workbookViewId="0">
      <selection activeCell="D47" sqref="D47:N51"/>
    </sheetView>
  </sheetViews>
  <sheetFormatPr baseColWidth="10" defaultColWidth="11.1640625" defaultRowHeight="16" x14ac:dyDescent="0.2"/>
  <cols>
    <col min="1" max="1" width="11.1640625" style="38"/>
    <col min="2" max="2" width="4.6640625" style="33" customWidth="1"/>
    <col min="3" max="3" width="2.6640625" customWidth="1"/>
    <col min="4" max="4" width="12.6640625" customWidth="1"/>
    <col min="15" max="16" width="3.33203125" style="38" customWidth="1"/>
    <col min="17" max="17" width="3" style="38" customWidth="1"/>
    <col min="18" max="19" width="2.6640625" style="38" customWidth="1"/>
    <col min="20" max="20" width="12.6640625" style="38" customWidth="1"/>
    <col min="21" max="127" width="11.1640625" style="38"/>
  </cols>
  <sheetData>
    <row r="1" spans="2:14" s="38" customFormat="1" x14ac:dyDescent="0.2">
      <c r="B1" s="39"/>
    </row>
    <row r="2" spans="2:14" s="38" customFormat="1" x14ac:dyDescent="0.2">
      <c r="B2" s="40"/>
      <c r="C2" s="41"/>
      <c r="D2" s="41"/>
      <c r="E2" s="41"/>
      <c r="F2" s="41"/>
      <c r="G2" s="41"/>
      <c r="H2" s="41"/>
      <c r="I2" s="41"/>
      <c r="J2" s="41"/>
      <c r="K2" s="41"/>
      <c r="L2" s="41"/>
      <c r="M2" s="41"/>
      <c r="N2" s="47"/>
    </row>
    <row r="3" spans="2:14" x14ac:dyDescent="0.2">
      <c r="B3" s="42"/>
      <c r="C3" s="38"/>
      <c r="D3" s="161"/>
      <c r="E3" s="161"/>
      <c r="F3" s="161"/>
      <c r="G3" s="161"/>
      <c r="H3" s="161"/>
      <c r="I3" s="161"/>
      <c r="J3" s="161"/>
      <c r="K3" s="161"/>
      <c r="L3" s="161"/>
      <c r="M3" s="161"/>
      <c r="N3" s="43"/>
    </row>
    <row r="4" spans="2:14" x14ac:dyDescent="0.2">
      <c r="B4" s="42"/>
      <c r="C4" s="38"/>
      <c r="D4" s="161"/>
      <c r="E4" s="161"/>
      <c r="F4" s="161"/>
      <c r="G4" s="161"/>
      <c r="H4" s="161"/>
      <c r="I4" s="161"/>
      <c r="J4" s="161"/>
      <c r="K4" s="161"/>
      <c r="L4" s="161"/>
      <c r="M4" s="161"/>
      <c r="N4" s="43"/>
    </row>
    <row r="5" spans="2:14" x14ac:dyDescent="0.2">
      <c r="B5" s="42"/>
      <c r="C5" s="38"/>
      <c r="D5" s="162"/>
      <c r="E5" s="162"/>
      <c r="F5" s="162"/>
      <c r="G5" s="162"/>
      <c r="H5" s="162"/>
      <c r="I5" s="162"/>
      <c r="J5" s="162"/>
      <c r="K5" s="162"/>
      <c r="L5" s="162"/>
      <c r="M5" s="162"/>
      <c r="N5" s="43"/>
    </row>
    <row r="6" spans="2:14" x14ac:dyDescent="0.2">
      <c r="B6" s="42"/>
      <c r="C6" s="163"/>
      <c r="D6" s="161"/>
      <c r="E6" s="161"/>
      <c r="F6" s="161"/>
      <c r="G6" s="161"/>
      <c r="H6" s="161"/>
      <c r="I6" s="161"/>
      <c r="J6" s="161"/>
      <c r="K6" s="161"/>
      <c r="L6" s="161"/>
      <c r="M6" s="161"/>
      <c r="N6" s="43"/>
    </row>
    <row r="7" spans="2:14" x14ac:dyDescent="0.2">
      <c r="B7" s="42"/>
      <c r="C7" s="163"/>
      <c r="D7" s="161"/>
      <c r="E7" s="161"/>
      <c r="F7" s="161"/>
      <c r="G7" s="161"/>
      <c r="H7" s="161"/>
      <c r="I7" s="161"/>
      <c r="J7" s="161"/>
      <c r="K7" s="161"/>
      <c r="L7" s="161"/>
      <c r="M7" s="161"/>
      <c r="N7" s="43"/>
    </row>
    <row r="8" spans="2:14" x14ac:dyDescent="0.2">
      <c r="B8" s="42"/>
      <c r="C8" s="38"/>
      <c r="E8" s="161"/>
      <c r="F8" s="161"/>
      <c r="G8" s="163"/>
      <c r="H8" s="163"/>
      <c r="I8" s="38"/>
      <c r="J8" s="38"/>
      <c r="K8" s="38"/>
      <c r="L8" s="38"/>
      <c r="M8" s="38"/>
      <c r="N8" s="43"/>
    </row>
    <row r="9" spans="2:14" ht="19" x14ac:dyDescent="0.25">
      <c r="B9" s="42"/>
      <c r="C9" s="38"/>
      <c r="D9" s="44" t="s">
        <v>40</v>
      </c>
      <c r="E9" s="161"/>
      <c r="F9" s="161"/>
      <c r="G9" s="161"/>
      <c r="H9" s="163"/>
      <c r="I9" s="38"/>
      <c r="J9" s="38"/>
      <c r="K9" s="38"/>
      <c r="L9" s="38"/>
      <c r="M9" s="38"/>
      <c r="N9" s="43"/>
    </row>
    <row r="10" spans="2:14" ht="19" x14ac:dyDescent="0.25">
      <c r="B10" s="42"/>
      <c r="C10" s="38"/>
      <c r="D10" s="38"/>
      <c r="E10" s="164" t="s">
        <v>42</v>
      </c>
      <c r="F10" s="161"/>
      <c r="G10" s="161"/>
      <c r="H10" s="163"/>
      <c r="I10" s="38"/>
      <c r="J10" s="38"/>
      <c r="K10" s="38"/>
      <c r="L10" s="38"/>
      <c r="M10" s="38"/>
      <c r="N10" s="43"/>
    </row>
    <row r="11" spans="2:14" ht="19" x14ac:dyDescent="0.25">
      <c r="B11" s="42"/>
      <c r="C11" s="38"/>
      <c r="E11" s="44" t="s">
        <v>41</v>
      </c>
      <c r="F11" s="38"/>
      <c r="G11" s="38"/>
      <c r="H11" s="38"/>
      <c r="I11" s="38"/>
      <c r="J11" s="38"/>
      <c r="K11" s="38"/>
      <c r="L11" s="38"/>
      <c r="M11" s="38"/>
      <c r="N11" s="43"/>
    </row>
    <row r="12" spans="2:14" x14ac:dyDescent="0.2">
      <c r="B12" s="42"/>
      <c r="C12" s="38"/>
      <c r="D12" s="38"/>
      <c r="E12" s="38"/>
      <c r="F12" s="38"/>
      <c r="G12" s="38"/>
      <c r="H12" s="38"/>
      <c r="I12" s="38"/>
      <c r="J12" s="38"/>
      <c r="K12" s="38"/>
      <c r="L12" s="38"/>
      <c r="M12" s="38"/>
      <c r="N12" s="43"/>
    </row>
    <row r="13" spans="2:14" ht="16" customHeight="1" x14ac:dyDescent="0.2">
      <c r="B13" s="42"/>
      <c r="C13" s="38"/>
      <c r="D13" s="167" t="s">
        <v>156</v>
      </c>
      <c r="E13" s="167"/>
      <c r="F13" s="167"/>
      <c r="G13" s="167"/>
      <c r="H13" s="167"/>
      <c r="I13" s="167"/>
      <c r="J13" s="167"/>
      <c r="K13" s="167"/>
      <c r="L13" s="167"/>
      <c r="M13" s="167"/>
      <c r="N13" s="168"/>
    </row>
    <row r="14" spans="2:14" x14ac:dyDescent="0.2">
      <c r="B14" s="42"/>
      <c r="C14" s="38"/>
      <c r="D14" s="167"/>
      <c r="E14" s="167"/>
      <c r="F14" s="167"/>
      <c r="G14" s="167"/>
      <c r="H14" s="167"/>
      <c r="I14" s="167"/>
      <c r="J14" s="167"/>
      <c r="K14" s="167"/>
      <c r="L14" s="167"/>
      <c r="M14" s="167"/>
      <c r="N14" s="168"/>
    </row>
    <row r="15" spans="2:14" x14ac:dyDescent="0.2">
      <c r="B15" s="42"/>
      <c r="C15" s="38"/>
      <c r="D15" s="167"/>
      <c r="E15" s="167"/>
      <c r="F15" s="167"/>
      <c r="G15" s="167"/>
      <c r="H15" s="167"/>
      <c r="I15" s="167"/>
      <c r="J15" s="167"/>
      <c r="K15" s="167"/>
      <c r="L15" s="167"/>
      <c r="M15" s="167"/>
      <c r="N15" s="168"/>
    </row>
    <row r="16" spans="2:14" ht="13" customHeight="1" x14ac:dyDescent="0.2">
      <c r="B16" s="42"/>
      <c r="C16" s="38"/>
      <c r="D16" s="167"/>
      <c r="E16" s="167"/>
      <c r="F16" s="167"/>
      <c r="G16" s="167"/>
      <c r="H16" s="167"/>
      <c r="I16" s="167"/>
      <c r="J16" s="167"/>
      <c r="K16" s="167"/>
      <c r="L16" s="167"/>
      <c r="M16" s="167"/>
      <c r="N16" s="168"/>
    </row>
    <row r="17" spans="2:30" ht="14" customHeight="1" x14ac:dyDescent="0.2">
      <c r="B17" s="42"/>
      <c r="C17" s="38"/>
      <c r="D17" s="167" t="s">
        <v>159</v>
      </c>
      <c r="E17" s="167"/>
      <c r="F17" s="167"/>
      <c r="G17" s="167"/>
      <c r="H17" s="167"/>
      <c r="I17" s="167"/>
      <c r="J17" s="167"/>
      <c r="K17" s="167"/>
      <c r="L17" s="167"/>
      <c r="M17" s="167"/>
      <c r="N17" s="168"/>
    </row>
    <row r="18" spans="2:30" ht="18" customHeight="1" x14ac:dyDescent="0.2">
      <c r="B18" s="42"/>
      <c r="C18" s="38"/>
      <c r="D18" s="167"/>
      <c r="E18" s="167"/>
      <c r="F18" s="167"/>
      <c r="G18" s="167"/>
      <c r="H18" s="167"/>
      <c r="I18" s="167"/>
      <c r="J18" s="167"/>
      <c r="K18" s="167"/>
      <c r="L18" s="167"/>
      <c r="M18" s="167"/>
      <c r="N18" s="168"/>
    </row>
    <row r="19" spans="2:30" ht="20" customHeight="1" x14ac:dyDescent="0.2">
      <c r="B19" s="42"/>
      <c r="C19" s="38"/>
      <c r="D19" s="167"/>
      <c r="E19" s="167"/>
      <c r="F19" s="167"/>
      <c r="G19" s="167"/>
      <c r="H19" s="167"/>
      <c r="I19" s="167"/>
      <c r="J19" s="167"/>
      <c r="K19" s="167"/>
      <c r="L19" s="167"/>
      <c r="M19" s="167"/>
      <c r="N19" s="168"/>
    </row>
    <row r="20" spans="2:30" x14ac:dyDescent="0.2">
      <c r="B20" s="42"/>
      <c r="C20" s="38"/>
      <c r="D20" s="167"/>
      <c r="E20" s="167"/>
      <c r="F20" s="167"/>
      <c r="G20" s="167"/>
      <c r="H20" s="167"/>
      <c r="I20" s="167"/>
      <c r="J20" s="167"/>
      <c r="K20" s="167"/>
      <c r="L20" s="167"/>
      <c r="M20" s="167"/>
      <c r="N20" s="168"/>
    </row>
    <row r="21" spans="2:30" ht="16" hidden="1" customHeight="1" x14ac:dyDescent="0.2">
      <c r="B21" s="42"/>
      <c r="C21" s="38"/>
      <c r="D21" s="167"/>
      <c r="E21" s="167"/>
      <c r="F21" s="167"/>
      <c r="G21" s="167"/>
      <c r="H21" s="167"/>
      <c r="I21" s="167"/>
      <c r="J21" s="167"/>
      <c r="K21" s="167"/>
      <c r="L21" s="167"/>
      <c r="M21" s="167"/>
      <c r="N21" s="168"/>
    </row>
    <row r="22" spans="2:30" ht="16" hidden="1" customHeight="1" x14ac:dyDescent="0.2">
      <c r="B22" s="42"/>
      <c r="C22" s="38"/>
      <c r="D22" s="167"/>
      <c r="E22" s="167"/>
      <c r="F22" s="167"/>
      <c r="G22" s="167"/>
      <c r="H22" s="167"/>
      <c r="I22" s="167"/>
      <c r="J22" s="167"/>
      <c r="K22" s="167"/>
      <c r="L22" s="167"/>
      <c r="M22" s="167"/>
      <c r="N22" s="168"/>
    </row>
    <row r="23" spans="2:30" ht="43" hidden="1" customHeight="1" x14ac:dyDescent="0.2">
      <c r="B23" s="42"/>
      <c r="C23" s="38"/>
      <c r="D23" s="167"/>
      <c r="E23" s="167"/>
      <c r="F23" s="167"/>
      <c r="G23" s="167"/>
      <c r="H23" s="167"/>
      <c r="I23" s="167"/>
      <c r="J23" s="167"/>
      <c r="K23" s="167"/>
      <c r="L23" s="167"/>
      <c r="M23" s="167"/>
      <c r="N23" s="168"/>
    </row>
    <row r="24" spans="2:30" x14ac:dyDescent="0.2">
      <c r="B24" s="42"/>
      <c r="C24" s="38"/>
      <c r="D24" s="45"/>
      <c r="E24" s="45"/>
      <c r="F24" s="45"/>
      <c r="G24" s="45"/>
      <c r="H24" s="45"/>
      <c r="I24" s="45"/>
      <c r="J24" s="45"/>
      <c r="K24" s="45"/>
      <c r="L24" s="45"/>
      <c r="M24" s="45"/>
      <c r="N24" s="46"/>
    </row>
    <row r="25" spans="2:30" ht="16" customHeight="1" x14ac:dyDescent="0.2">
      <c r="B25" s="42"/>
      <c r="C25" s="38"/>
      <c r="D25" s="169" t="s">
        <v>155</v>
      </c>
      <c r="E25" s="170"/>
      <c r="F25" s="170"/>
      <c r="G25" s="170"/>
      <c r="H25" s="170"/>
      <c r="I25" s="170"/>
      <c r="J25" s="170"/>
      <c r="K25" s="170"/>
      <c r="L25" s="170"/>
      <c r="M25" s="170"/>
      <c r="N25" s="171"/>
    </row>
    <row r="26" spans="2:30" ht="18" customHeight="1" x14ac:dyDescent="0.2">
      <c r="B26" s="42"/>
      <c r="C26" s="38"/>
      <c r="D26" s="170"/>
      <c r="E26" s="170"/>
      <c r="F26" s="170"/>
      <c r="G26" s="170"/>
      <c r="H26" s="170"/>
      <c r="I26" s="170"/>
      <c r="J26" s="170"/>
      <c r="K26" s="170"/>
      <c r="L26" s="170"/>
      <c r="M26" s="170"/>
      <c r="N26" s="171"/>
    </row>
    <row r="27" spans="2:30" ht="24" customHeight="1" x14ac:dyDescent="0.2">
      <c r="B27" s="42"/>
      <c r="C27" s="38"/>
      <c r="D27" s="170"/>
      <c r="E27" s="170"/>
      <c r="F27" s="170"/>
      <c r="G27" s="170"/>
      <c r="H27" s="170"/>
      <c r="I27" s="170"/>
      <c r="J27" s="170"/>
      <c r="K27" s="170"/>
      <c r="L27" s="170"/>
      <c r="M27" s="170"/>
      <c r="N27" s="171"/>
    </row>
    <row r="28" spans="2:30" x14ac:dyDescent="0.2">
      <c r="B28" s="42"/>
      <c r="C28" s="38"/>
      <c r="D28" s="170"/>
      <c r="E28" s="170"/>
      <c r="F28" s="170"/>
      <c r="G28" s="170"/>
      <c r="H28" s="170"/>
      <c r="I28" s="170"/>
      <c r="J28" s="170"/>
      <c r="K28" s="170"/>
      <c r="L28" s="170"/>
      <c r="M28" s="170"/>
      <c r="N28" s="171"/>
      <c r="S28" s="142"/>
      <c r="T28" s="143"/>
      <c r="U28" s="143"/>
      <c r="V28" s="143"/>
      <c r="W28" s="143"/>
      <c r="X28" s="143"/>
      <c r="Y28" s="143"/>
      <c r="Z28" s="143"/>
      <c r="AA28" s="143"/>
      <c r="AB28" s="143"/>
      <c r="AC28" s="143"/>
      <c r="AD28" s="143"/>
    </row>
    <row r="29" spans="2:30" hidden="1" x14ac:dyDescent="0.2">
      <c r="B29" s="42"/>
      <c r="C29" s="38"/>
      <c r="D29" s="170"/>
      <c r="E29" s="170"/>
      <c r="F29" s="170"/>
      <c r="G29" s="170"/>
      <c r="H29" s="170"/>
      <c r="I29" s="170"/>
      <c r="J29" s="170"/>
      <c r="K29" s="170"/>
      <c r="L29" s="170"/>
      <c r="M29" s="170"/>
      <c r="N29" s="171"/>
      <c r="S29" s="172"/>
      <c r="T29" s="172"/>
      <c r="U29" s="172"/>
      <c r="V29" s="172"/>
      <c r="W29" s="172"/>
      <c r="X29" s="172"/>
    </row>
    <row r="30" spans="2:30" hidden="1" x14ac:dyDescent="0.2">
      <c r="B30" s="42"/>
      <c r="C30" s="38"/>
      <c r="D30" s="38"/>
      <c r="E30" s="38"/>
      <c r="F30" s="38"/>
      <c r="G30" s="38"/>
      <c r="H30" s="38"/>
      <c r="I30" s="38"/>
      <c r="J30" s="38"/>
      <c r="K30" s="38"/>
      <c r="L30" s="38"/>
      <c r="M30" s="38"/>
      <c r="N30" s="43"/>
      <c r="S30" s="172"/>
      <c r="T30" s="172"/>
      <c r="U30" s="172"/>
      <c r="V30" s="172"/>
      <c r="W30" s="172"/>
      <c r="X30" s="172"/>
    </row>
    <row r="31" spans="2:30" ht="16" customHeight="1" x14ac:dyDescent="0.2">
      <c r="B31" s="42"/>
      <c r="C31" s="38"/>
      <c r="D31" s="167" t="s">
        <v>161</v>
      </c>
      <c r="E31" s="167"/>
      <c r="F31" s="167"/>
      <c r="G31" s="167"/>
      <c r="H31" s="167"/>
      <c r="I31" s="167"/>
      <c r="J31" s="167"/>
      <c r="K31" s="167"/>
      <c r="L31" s="167"/>
      <c r="M31" s="167"/>
      <c r="N31" s="168"/>
      <c r="S31" s="173"/>
      <c r="T31" s="173"/>
      <c r="U31" s="173"/>
      <c r="V31" s="173"/>
      <c r="W31" s="173"/>
      <c r="X31" s="173"/>
    </row>
    <row r="32" spans="2:30" x14ac:dyDescent="0.2">
      <c r="B32" s="42"/>
      <c r="C32" s="38"/>
      <c r="D32" s="167"/>
      <c r="E32" s="167"/>
      <c r="F32" s="167"/>
      <c r="G32" s="167"/>
      <c r="H32" s="167"/>
      <c r="I32" s="167"/>
      <c r="J32" s="167"/>
      <c r="K32" s="167"/>
      <c r="L32" s="167"/>
      <c r="M32" s="167"/>
      <c r="N32" s="168"/>
      <c r="S32" s="173"/>
      <c r="T32" s="173"/>
      <c r="U32" s="173"/>
      <c r="V32" s="173"/>
      <c r="W32" s="173"/>
      <c r="X32" s="173"/>
    </row>
    <row r="33" spans="2:30" x14ac:dyDescent="0.2">
      <c r="B33" s="42"/>
      <c r="C33" s="38"/>
      <c r="D33" s="167"/>
      <c r="E33" s="167"/>
      <c r="F33" s="167"/>
      <c r="G33" s="167"/>
      <c r="H33" s="167"/>
      <c r="I33" s="167"/>
      <c r="J33" s="167"/>
      <c r="K33" s="167"/>
      <c r="L33" s="167"/>
      <c r="M33" s="167"/>
      <c r="N33" s="168"/>
      <c r="S33" s="173"/>
      <c r="T33" s="173"/>
      <c r="U33" s="173"/>
      <c r="V33" s="173"/>
      <c r="W33" s="173"/>
      <c r="X33" s="173"/>
    </row>
    <row r="34" spans="2:30" x14ac:dyDescent="0.2">
      <c r="B34" s="42"/>
      <c r="C34" s="38"/>
      <c r="D34" s="167"/>
      <c r="E34" s="167"/>
      <c r="F34" s="167"/>
      <c r="G34" s="167"/>
      <c r="H34" s="167"/>
      <c r="I34" s="167"/>
      <c r="J34" s="167"/>
      <c r="K34" s="167"/>
      <c r="L34" s="167"/>
      <c r="M34" s="167"/>
      <c r="N34" s="168"/>
      <c r="S34" s="173"/>
      <c r="T34" s="173"/>
      <c r="U34" s="173"/>
      <c r="V34" s="173"/>
      <c r="W34" s="173"/>
      <c r="X34" s="173"/>
    </row>
    <row r="35" spans="2:30" x14ac:dyDescent="0.2">
      <c r="B35" s="42"/>
      <c r="C35" s="38"/>
      <c r="D35" s="167"/>
      <c r="E35" s="167"/>
      <c r="F35" s="167"/>
      <c r="G35" s="167"/>
      <c r="H35" s="167"/>
      <c r="I35" s="167"/>
      <c r="J35" s="167"/>
      <c r="K35" s="167"/>
      <c r="L35" s="167"/>
      <c r="M35" s="167"/>
      <c r="N35" s="168"/>
      <c r="S35"/>
      <c r="T35" s="120"/>
      <c r="U35" s="120"/>
      <c r="V35" s="120"/>
      <c r="W35" s="120"/>
      <c r="X35" s="120"/>
    </row>
    <row r="36" spans="2:30" ht="21" x14ac:dyDescent="0.25">
      <c r="B36" s="42"/>
      <c r="C36" s="38"/>
      <c r="D36" s="167"/>
      <c r="E36" s="167"/>
      <c r="F36" s="167"/>
      <c r="G36" s="167"/>
      <c r="H36" s="167"/>
      <c r="I36" s="167"/>
      <c r="J36" s="167"/>
      <c r="K36" s="167"/>
      <c r="L36" s="167"/>
      <c r="M36" s="167"/>
      <c r="N36" s="168"/>
      <c r="T36" s="174"/>
      <c r="U36" s="174"/>
      <c r="V36" s="174"/>
      <c r="W36" s="174"/>
      <c r="X36" s="174"/>
      <c r="Y36" s="174"/>
      <c r="Z36" s="174"/>
      <c r="AA36" s="174"/>
      <c r="AB36" s="174"/>
      <c r="AC36" s="174"/>
      <c r="AD36" s="174"/>
    </row>
    <row r="37" spans="2:30" ht="39" customHeight="1" x14ac:dyDescent="0.2">
      <c r="B37" s="42"/>
      <c r="C37" s="38"/>
      <c r="D37" s="167"/>
      <c r="E37" s="167"/>
      <c r="F37" s="167"/>
      <c r="G37" s="167"/>
      <c r="H37" s="167"/>
      <c r="I37" s="167"/>
      <c r="J37" s="167"/>
      <c r="K37" s="167"/>
      <c r="L37" s="167"/>
      <c r="M37" s="167"/>
      <c r="N37" s="168"/>
      <c r="R37" s="39"/>
      <c r="T37" s="167"/>
      <c r="U37" s="167"/>
      <c r="V37" s="167"/>
      <c r="W37" s="167"/>
      <c r="X37" s="167"/>
      <c r="Y37" s="167"/>
      <c r="Z37" s="167"/>
      <c r="AA37" s="167"/>
      <c r="AB37" s="167"/>
      <c r="AC37" s="167"/>
      <c r="AD37" s="167"/>
    </row>
    <row r="38" spans="2:30" ht="16" customHeight="1" x14ac:dyDescent="0.2">
      <c r="B38" s="42"/>
      <c r="C38" s="38"/>
      <c r="D38" s="38"/>
      <c r="E38" s="38"/>
      <c r="F38" s="38"/>
      <c r="G38" s="38"/>
      <c r="H38" s="38"/>
      <c r="I38" s="38"/>
      <c r="J38" s="38"/>
      <c r="K38" s="38"/>
      <c r="L38" s="38"/>
      <c r="M38" s="38"/>
      <c r="N38" s="43"/>
      <c r="R38" s="39"/>
      <c r="T38" s="167"/>
      <c r="U38" s="167"/>
      <c r="V38" s="167"/>
      <c r="W38" s="167"/>
      <c r="X38" s="167"/>
      <c r="Y38" s="167"/>
      <c r="Z38" s="167"/>
      <c r="AA38" s="167"/>
      <c r="AB38" s="167"/>
      <c r="AC38" s="167"/>
      <c r="AD38" s="167"/>
    </row>
    <row r="39" spans="2:30" ht="16" customHeight="1" x14ac:dyDescent="0.2">
      <c r="B39" s="181" t="s">
        <v>28</v>
      </c>
      <c r="C39" s="182"/>
      <c r="D39" s="167" t="s">
        <v>160</v>
      </c>
      <c r="E39" s="167"/>
      <c r="F39" s="167"/>
      <c r="G39" s="167"/>
      <c r="H39" s="167"/>
      <c r="I39" s="167"/>
      <c r="J39" s="167"/>
      <c r="K39" s="167"/>
      <c r="L39" s="167"/>
      <c r="M39" s="167"/>
      <c r="N39" s="168"/>
      <c r="R39" s="39"/>
      <c r="T39" s="167"/>
      <c r="U39" s="167"/>
      <c r="V39" s="167"/>
      <c r="W39" s="167"/>
      <c r="X39" s="167"/>
      <c r="Y39" s="167"/>
      <c r="Z39" s="167"/>
      <c r="AA39" s="167"/>
      <c r="AB39" s="167"/>
      <c r="AC39" s="167"/>
      <c r="AD39" s="167"/>
    </row>
    <row r="40" spans="2:30" ht="16" customHeight="1" x14ac:dyDescent="0.2">
      <c r="B40" s="181"/>
      <c r="C40" s="182"/>
      <c r="D40" s="167"/>
      <c r="E40" s="167"/>
      <c r="F40" s="167"/>
      <c r="G40" s="167"/>
      <c r="H40" s="167"/>
      <c r="I40" s="167"/>
      <c r="J40" s="167"/>
      <c r="K40" s="167"/>
      <c r="L40" s="167"/>
      <c r="M40" s="167"/>
      <c r="N40" s="168"/>
      <c r="R40" s="39"/>
      <c r="T40" s="167"/>
      <c r="U40" s="167"/>
      <c r="V40" s="167"/>
      <c r="W40" s="167"/>
      <c r="X40" s="167"/>
      <c r="Y40" s="167"/>
      <c r="Z40" s="167"/>
      <c r="AA40" s="167"/>
      <c r="AB40" s="167"/>
      <c r="AC40" s="167"/>
      <c r="AD40" s="167"/>
    </row>
    <row r="41" spans="2:30" ht="28" customHeight="1" x14ac:dyDescent="0.2">
      <c r="B41" s="181"/>
      <c r="C41" s="182"/>
      <c r="D41" s="167"/>
      <c r="E41" s="167"/>
      <c r="F41" s="167"/>
      <c r="G41" s="167"/>
      <c r="H41" s="167"/>
      <c r="I41" s="167"/>
      <c r="J41" s="167"/>
      <c r="K41" s="167"/>
      <c r="L41" s="167"/>
      <c r="M41" s="167"/>
      <c r="N41" s="168"/>
      <c r="R41" s="39"/>
      <c r="T41" s="167"/>
      <c r="U41" s="167"/>
      <c r="V41" s="167"/>
      <c r="W41" s="167"/>
      <c r="X41" s="167"/>
      <c r="Y41" s="167"/>
      <c r="Z41" s="167"/>
      <c r="AA41" s="167"/>
      <c r="AB41" s="167"/>
      <c r="AC41" s="167"/>
      <c r="AD41" s="167"/>
    </row>
    <row r="42" spans="2:30" ht="16" customHeight="1" x14ac:dyDescent="0.2">
      <c r="B42" s="42"/>
      <c r="C42" s="38"/>
      <c r="D42" s="38"/>
      <c r="E42" s="38"/>
      <c r="F42" s="38"/>
      <c r="G42" s="38"/>
      <c r="H42" s="38"/>
      <c r="I42" s="38"/>
      <c r="J42" s="38"/>
      <c r="K42" s="38"/>
      <c r="L42" s="38"/>
      <c r="M42" s="38"/>
      <c r="N42" s="43"/>
      <c r="R42" s="39"/>
      <c r="T42" s="167"/>
      <c r="U42" s="167"/>
      <c r="V42" s="167"/>
      <c r="W42" s="167"/>
      <c r="X42" s="167"/>
      <c r="Y42" s="167"/>
      <c r="Z42" s="167"/>
      <c r="AA42" s="167"/>
      <c r="AB42" s="167"/>
      <c r="AC42" s="167"/>
      <c r="AD42" s="167"/>
    </row>
    <row r="43" spans="2:30" ht="16" customHeight="1" x14ac:dyDescent="0.2">
      <c r="B43" s="181" t="s">
        <v>29</v>
      </c>
      <c r="C43" s="182"/>
      <c r="D43" s="167" t="s">
        <v>154</v>
      </c>
      <c r="E43" s="167"/>
      <c r="F43" s="167"/>
      <c r="G43" s="167"/>
      <c r="H43" s="167"/>
      <c r="I43" s="167"/>
      <c r="J43" s="167"/>
      <c r="K43" s="167"/>
      <c r="L43" s="167"/>
      <c r="M43" s="167"/>
      <c r="N43" s="168"/>
      <c r="R43" s="39"/>
      <c r="T43" s="167"/>
      <c r="U43" s="167"/>
      <c r="V43" s="167"/>
      <c r="W43" s="167"/>
      <c r="X43" s="167"/>
      <c r="Y43" s="167"/>
      <c r="Z43" s="167"/>
      <c r="AA43" s="167"/>
      <c r="AB43" s="167"/>
      <c r="AC43" s="167"/>
      <c r="AD43" s="167"/>
    </row>
    <row r="44" spans="2:30" ht="16" customHeight="1" x14ac:dyDescent="0.2">
      <c r="B44" s="181"/>
      <c r="C44" s="182"/>
      <c r="D44" s="167"/>
      <c r="E44" s="167"/>
      <c r="F44" s="167"/>
      <c r="G44" s="167"/>
      <c r="H44" s="167"/>
      <c r="I44" s="167"/>
      <c r="J44" s="167"/>
      <c r="K44" s="167"/>
      <c r="L44" s="167"/>
      <c r="M44" s="167"/>
      <c r="N44" s="168"/>
      <c r="T44" s="167"/>
      <c r="U44" s="167"/>
      <c r="V44" s="167"/>
      <c r="W44" s="167"/>
      <c r="X44" s="167"/>
      <c r="Y44" s="167"/>
      <c r="Z44" s="167"/>
      <c r="AA44" s="167"/>
      <c r="AB44" s="167"/>
      <c r="AC44" s="167"/>
      <c r="AD44" s="167"/>
    </row>
    <row r="45" spans="2:30" ht="42" customHeight="1" x14ac:dyDescent="0.2">
      <c r="B45" s="181"/>
      <c r="C45" s="182"/>
      <c r="D45" s="167"/>
      <c r="E45" s="167"/>
      <c r="F45" s="167"/>
      <c r="G45" s="167"/>
      <c r="H45" s="167"/>
      <c r="I45" s="167"/>
      <c r="J45" s="167"/>
      <c r="K45" s="167"/>
      <c r="L45" s="167"/>
      <c r="M45" s="167"/>
      <c r="N45" s="168"/>
      <c r="T45" s="167"/>
      <c r="U45" s="167"/>
      <c r="V45" s="167"/>
      <c r="W45" s="167"/>
      <c r="X45" s="167"/>
      <c r="Y45" s="167"/>
      <c r="Z45" s="167"/>
      <c r="AA45" s="167"/>
      <c r="AB45" s="167"/>
      <c r="AC45" s="167"/>
      <c r="AD45" s="167"/>
    </row>
    <row r="46" spans="2:30" x14ac:dyDescent="0.2">
      <c r="B46" s="42"/>
      <c r="C46" s="38"/>
      <c r="D46" s="45"/>
      <c r="E46" s="45"/>
      <c r="F46" s="45"/>
      <c r="G46" s="45"/>
      <c r="H46" s="45"/>
      <c r="I46" s="45"/>
      <c r="J46" s="45"/>
      <c r="K46" s="45"/>
      <c r="L46" s="45"/>
      <c r="M46" s="38"/>
      <c r="N46" s="43"/>
      <c r="P46" s="39"/>
      <c r="T46" s="167"/>
      <c r="U46" s="167"/>
      <c r="V46" s="167"/>
      <c r="W46" s="167"/>
      <c r="X46" s="167"/>
      <c r="Y46" s="167"/>
      <c r="Z46" s="167"/>
      <c r="AA46" s="167"/>
      <c r="AB46" s="167"/>
      <c r="AC46" s="167"/>
      <c r="AD46" s="167"/>
    </row>
    <row r="47" spans="2:30" ht="16" customHeight="1" x14ac:dyDescent="0.2">
      <c r="B47" s="177" t="s">
        <v>30</v>
      </c>
      <c r="C47" s="178"/>
      <c r="D47" s="167" t="s">
        <v>167</v>
      </c>
      <c r="E47" s="167"/>
      <c r="F47" s="167"/>
      <c r="G47" s="167"/>
      <c r="H47" s="167"/>
      <c r="I47" s="167"/>
      <c r="J47" s="167"/>
      <c r="K47" s="167"/>
      <c r="L47" s="167"/>
      <c r="M47" s="167"/>
      <c r="N47" s="168"/>
    </row>
    <row r="48" spans="2:30" ht="21" customHeight="1" x14ac:dyDescent="0.2">
      <c r="B48" s="177"/>
      <c r="C48" s="178"/>
      <c r="D48" s="167"/>
      <c r="E48" s="167"/>
      <c r="F48" s="167"/>
      <c r="G48" s="167"/>
      <c r="H48" s="167"/>
      <c r="I48" s="167"/>
      <c r="J48" s="167"/>
      <c r="K48" s="167"/>
      <c r="L48" s="167"/>
      <c r="M48" s="167"/>
      <c r="N48" s="168"/>
    </row>
    <row r="49" spans="2:28" x14ac:dyDescent="0.2">
      <c r="B49" s="177"/>
      <c r="C49" s="178"/>
      <c r="D49" s="167"/>
      <c r="E49" s="167"/>
      <c r="F49" s="167"/>
      <c r="G49" s="167"/>
      <c r="H49" s="167"/>
      <c r="I49" s="167"/>
      <c r="J49" s="167"/>
      <c r="K49" s="167"/>
      <c r="L49" s="167"/>
      <c r="M49" s="167"/>
      <c r="N49" s="168"/>
    </row>
    <row r="50" spans="2:28" x14ac:dyDescent="0.2">
      <c r="B50" s="177"/>
      <c r="C50" s="178"/>
      <c r="D50" s="167"/>
      <c r="E50" s="167"/>
      <c r="F50" s="167"/>
      <c r="G50" s="167"/>
      <c r="H50" s="167"/>
      <c r="I50" s="167"/>
      <c r="J50" s="167"/>
      <c r="K50" s="167"/>
      <c r="L50" s="167"/>
      <c r="M50" s="167"/>
      <c r="N50" s="168"/>
    </row>
    <row r="51" spans="2:28" ht="57.75" customHeight="1" x14ac:dyDescent="0.2">
      <c r="B51" s="177"/>
      <c r="C51" s="178"/>
      <c r="D51" s="167"/>
      <c r="E51" s="167"/>
      <c r="F51" s="167"/>
      <c r="G51" s="167"/>
      <c r="H51" s="167"/>
      <c r="I51" s="167"/>
      <c r="J51" s="167"/>
      <c r="K51" s="167"/>
      <c r="L51" s="167"/>
      <c r="M51" s="167"/>
      <c r="N51" s="168"/>
      <c r="R51" s="48"/>
      <c r="S51" s="48"/>
      <c r="T51" s="144"/>
      <c r="U51" s="144"/>
      <c r="V51" s="144"/>
      <c r="W51" s="144"/>
      <c r="X51" s="144"/>
      <c r="Y51" s="144"/>
      <c r="Z51" s="48"/>
      <c r="AA51" s="48"/>
      <c r="AB51" s="48"/>
    </row>
    <row r="52" spans="2:28" ht="18.75" customHeight="1" x14ac:dyDescent="0.2">
      <c r="B52" s="177" t="s">
        <v>38</v>
      </c>
      <c r="C52" s="178"/>
      <c r="D52" s="167" t="s">
        <v>162</v>
      </c>
      <c r="E52" s="167"/>
      <c r="F52" s="167"/>
      <c r="G52" s="167"/>
      <c r="H52" s="167"/>
      <c r="I52" s="167"/>
      <c r="J52" s="167"/>
      <c r="K52" s="167"/>
      <c r="L52" s="167"/>
      <c r="M52" s="167"/>
      <c r="N52" s="168"/>
      <c r="T52" s="144"/>
      <c r="U52" s="144"/>
      <c r="V52" s="144"/>
      <c r="W52" s="144"/>
      <c r="X52" s="144"/>
      <c r="Y52" s="144"/>
    </row>
    <row r="53" spans="2:28" ht="16" customHeight="1" x14ac:dyDescent="0.2">
      <c r="B53" s="177"/>
      <c r="C53" s="178"/>
      <c r="D53" s="167"/>
      <c r="E53" s="167"/>
      <c r="F53" s="167"/>
      <c r="G53" s="167"/>
      <c r="H53" s="167"/>
      <c r="I53" s="167"/>
      <c r="J53" s="167"/>
      <c r="K53" s="167"/>
      <c r="L53" s="167"/>
      <c r="M53" s="167"/>
      <c r="N53" s="168"/>
      <c r="T53" s="144"/>
      <c r="U53" s="144"/>
      <c r="V53" s="144"/>
      <c r="W53" s="144"/>
      <c r="X53" s="144"/>
      <c r="Y53" s="144"/>
    </row>
    <row r="54" spans="2:28" ht="45" customHeight="1" x14ac:dyDescent="0.2">
      <c r="B54" s="177"/>
      <c r="C54" s="178"/>
      <c r="D54" s="167"/>
      <c r="E54" s="167"/>
      <c r="F54" s="167"/>
      <c r="G54" s="167"/>
      <c r="H54" s="167"/>
      <c r="I54" s="167"/>
      <c r="J54" s="167"/>
      <c r="K54" s="167"/>
      <c r="L54" s="167"/>
      <c r="M54" s="167"/>
      <c r="N54" s="168"/>
      <c r="T54" s="144"/>
    </row>
    <row r="55" spans="2:28" ht="22" customHeight="1" x14ac:dyDescent="0.2">
      <c r="B55" s="52"/>
      <c r="C55" s="53"/>
      <c r="D55" s="167"/>
      <c r="E55" s="167"/>
      <c r="F55" s="167"/>
      <c r="G55" s="167"/>
      <c r="H55" s="167"/>
      <c r="I55" s="167"/>
      <c r="J55" s="167"/>
      <c r="K55" s="167"/>
      <c r="L55" s="167"/>
      <c r="M55" s="167"/>
      <c r="N55" s="168"/>
      <c r="T55" s="144"/>
      <c r="U55" s="144"/>
      <c r="V55" s="144"/>
      <c r="W55" s="144"/>
      <c r="X55" s="144"/>
      <c r="Y55" s="144"/>
    </row>
    <row r="56" spans="2:28" x14ac:dyDescent="0.2">
      <c r="B56" s="42"/>
      <c r="C56" s="38"/>
      <c r="D56" s="38"/>
      <c r="E56" s="38"/>
      <c r="F56" s="38"/>
      <c r="G56" s="38"/>
      <c r="H56" s="38"/>
      <c r="I56" s="38"/>
      <c r="J56" s="38"/>
      <c r="K56" s="38"/>
      <c r="L56" s="38"/>
      <c r="M56" s="38"/>
      <c r="N56" s="43"/>
      <c r="T56" s="144"/>
      <c r="U56" s="144"/>
      <c r="V56" s="144"/>
      <c r="W56" s="144"/>
      <c r="X56" s="144"/>
      <c r="Y56" s="144"/>
    </row>
    <row r="57" spans="2:28" x14ac:dyDescent="0.2">
      <c r="B57" s="181" t="s">
        <v>47</v>
      </c>
      <c r="C57" s="182"/>
      <c r="D57" s="167" t="s">
        <v>163</v>
      </c>
      <c r="E57" s="167"/>
      <c r="F57" s="167"/>
      <c r="G57" s="167"/>
      <c r="H57" s="167"/>
      <c r="I57" s="167"/>
      <c r="J57" s="167"/>
      <c r="K57" s="167"/>
      <c r="L57" s="167"/>
      <c r="M57" s="167"/>
      <c r="N57" s="168"/>
      <c r="T57" s="144"/>
      <c r="U57" s="144"/>
      <c r="V57" s="144"/>
      <c r="W57" s="144"/>
      <c r="X57" s="144"/>
      <c r="Y57" s="144"/>
    </row>
    <row r="58" spans="2:28" x14ac:dyDescent="0.2">
      <c r="B58" s="181"/>
      <c r="C58" s="182"/>
      <c r="D58" s="167"/>
      <c r="E58" s="167"/>
      <c r="F58" s="167"/>
      <c r="G58" s="167"/>
      <c r="H58" s="167"/>
      <c r="I58" s="167"/>
      <c r="J58" s="167"/>
      <c r="K58" s="167"/>
      <c r="L58" s="167"/>
      <c r="M58" s="167"/>
      <c r="N58" s="168"/>
      <c r="T58" s="144"/>
    </row>
    <row r="59" spans="2:28" x14ac:dyDescent="0.2">
      <c r="B59" s="181"/>
      <c r="C59" s="182"/>
      <c r="D59" s="167"/>
      <c r="E59" s="167"/>
      <c r="F59" s="167"/>
      <c r="G59" s="167"/>
      <c r="H59" s="167"/>
      <c r="I59" s="167"/>
      <c r="J59" s="167"/>
      <c r="K59" s="167"/>
      <c r="L59" s="167"/>
      <c r="M59" s="167"/>
      <c r="N59" s="168"/>
      <c r="T59" s="144"/>
      <c r="U59" s="144"/>
      <c r="V59" s="144"/>
      <c r="W59" s="144"/>
      <c r="X59" s="144"/>
      <c r="Y59" s="144"/>
    </row>
    <row r="60" spans="2:28" ht="29" customHeight="1" x14ac:dyDescent="0.2">
      <c r="B60" s="183"/>
      <c r="C60" s="184"/>
      <c r="D60" s="179"/>
      <c r="E60" s="179"/>
      <c r="F60" s="179"/>
      <c r="G60" s="179"/>
      <c r="H60" s="179"/>
      <c r="I60" s="179"/>
      <c r="J60" s="179"/>
      <c r="K60" s="179"/>
      <c r="L60" s="179"/>
      <c r="M60" s="179"/>
      <c r="N60" s="180"/>
    </row>
    <row r="61" spans="2:28" ht="19" hidden="1" customHeight="1" x14ac:dyDescent="0.2">
      <c r="B61" s="52"/>
      <c r="C61" s="53"/>
      <c r="D61" s="49"/>
      <c r="E61" s="49"/>
      <c r="F61" s="49"/>
      <c r="G61" s="49"/>
      <c r="H61" s="49"/>
      <c r="I61" s="49"/>
      <c r="J61" s="49"/>
      <c r="K61" s="49"/>
      <c r="L61" s="49"/>
      <c r="M61" s="49"/>
      <c r="N61" s="50"/>
      <c r="T61" s="144"/>
    </row>
    <row r="62" spans="2:28" ht="16" hidden="1" customHeight="1" x14ac:dyDescent="0.2">
      <c r="B62" s="181" t="s">
        <v>46</v>
      </c>
      <c r="C62" s="182"/>
      <c r="D62" s="167" t="s">
        <v>39</v>
      </c>
      <c r="E62" s="167"/>
      <c r="F62" s="167"/>
      <c r="G62" s="167"/>
      <c r="H62" s="167"/>
      <c r="I62" s="167"/>
      <c r="J62" s="167"/>
      <c r="K62" s="167"/>
      <c r="L62" s="167"/>
      <c r="M62" s="167"/>
      <c r="N62" s="168"/>
    </row>
    <row r="63" spans="2:28" ht="23" hidden="1" customHeight="1" x14ac:dyDescent="0.2">
      <c r="B63" s="181"/>
      <c r="C63" s="182"/>
      <c r="D63" s="167"/>
      <c r="E63" s="167"/>
      <c r="F63" s="167"/>
      <c r="G63" s="167"/>
      <c r="H63" s="167"/>
      <c r="I63" s="167"/>
      <c r="J63" s="167"/>
      <c r="K63" s="167"/>
      <c r="L63" s="167"/>
      <c r="M63" s="167"/>
      <c r="N63" s="168"/>
      <c r="T63" s="144"/>
      <c r="U63" s="144"/>
    </row>
    <row r="64" spans="2:28" ht="16" hidden="1" customHeight="1" x14ac:dyDescent="0.2">
      <c r="B64" s="54"/>
      <c r="C64" s="55"/>
      <c r="D64" s="56"/>
      <c r="E64" s="56"/>
      <c r="F64" s="56"/>
      <c r="G64" s="56"/>
      <c r="H64" s="56"/>
      <c r="I64" s="56"/>
      <c r="J64" s="56"/>
      <c r="K64" s="56"/>
      <c r="L64" s="56"/>
      <c r="M64" s="56"/>
      <c r="N64" s="57"/>
      <c r="U64" s="145"/>
      <c r="V64" s="145"/>
      <c r="W64" s="145"/>
      <c r="X64" s="145"/>
      <c r="Y64" s="145"/>
    </row>
    <row r="65" spans="1:24" x14ac:dyDescent="0.2">
      <c r="B65" s="39"/>
      <c r="C65" s="38"/>
      <c r="D65" s="38"/>
      <c r="E65" s="38"/>
      <c r="F65" s="38"/>
      <c r="G65" s="38"/>
      <c r="H65" s="38"/>
      <c r="I65" s="38"/>
      <c r="J65" s="38"/>
      <c r="K65" s="38"/>
      <c r="L65" s="38"/>
      <c r="M65" s="38"/>
      <c r="N65" s="38"/>
      <c r="T65" s="145"/>
      <c r="U65" s="145"/>
      <c r="V65" s="145"/>
      <c r="W65" s="145"/>
      <c r="X65" s="145"/>
    </row>
    <row r="66" spans="1:24" ht="32" customHeight="1" x14ac:dyDescent="0.25">
      <c r="A66" s="43"/>
      <c r="B66" s="146"/>
      <c r="C66" s="41"/>
      <c r="D66" s="147" t="s">
        <v>152</v>
      </c>
      <c r="E66" s="41"/>
      <c r="F66" s="41"/>
      <c r="G66" s="41"/>
      <c r="H66" s="41"/>
      <c r="I66" s="41"/>
      <c r="J66" s="41"/>
      <c r="K66" s="41"/>
      <c r="L66" s="41"/>
      <c r="M66" s="41"/>
      <c r="N66" s="47"/>
    </row>
    <row r="67" spans="1:24" s="38" customFormat="1" x14ac:dyDescent="0.2">
      <c r="A67" s="43"/>
      <c r="B67" s="148"/>
      <c r="D67" s="170" t="s">
        <v>164</v>
      </c>
      <c r="E67" s="170"/>
      <c r="F67" s="170"/>
      <c r="G67" s="170"/>
      <c r="H67" s="170"/>
      <c r="I67" s="170"/>
      <c r="J67" s="170"/>
      <c r="K67" s="170"/>
      <c r="L67" s="170"/>
      <c r="M67" s="170"/>
      <c r="N67" s="171"/>
    </row>
    <row r="68" spans="1:24" s="38" customFormat="1" x14ac:dyDescent="0.2">
      <c r="A68" s="43"/>
      <c r="B68" s="148"/>
      <c r="D68" s="170"/>
      <c r="E68" s="170"/>
      <c r="F68" s="170"/>
      <c r="G68" s="170"/>
      <c r="H68" s="170"/>
      <c r="I68" s="170"/>
      <c r="J68" s="170"/>
      <c r="K68" s="170"/>
      <c r="L68" s="170"/>
      <c r="M68" s="170"/>
      <c r="N68" s="171"/>
    </row>
    <row r="69" spans="1:24" s="38" customFormat="1" x14ac:dyDescent="0.2">
      <c r="A69" s="43"/>
      <c r="B69" s="148"/>
      <c r="D69" s="170"/>
      <c r="E69" s="170"/>
      <c r="F69" s="170"/>
      <c r="G69" s="170"/>
      <c r="H69" s="170"/>
      <c r="I69" s="170"/>
      <c r="J69" s="170"/>
      <c r="K69" s="170"/>
      <c r="L69" s="170"/>
      <c r="M69" s="170"/>
      <c r="N69" s="171"/>
    </row>
    <row r="70" spans="1:24" s="38" customFormat="1" x14ac:dyDescent="0.2">
      <c r="A70" s="43"/>
      <c r="B70" s="148"/>
      <c r="D70" s="170"/>
      <c r="E70" s="170"/>
      <c r="F70" s="170"/>
      <c r="G70" s="170"/>
      <c r="H70" s="170"/>
      <c r="I70" s="170"/>
      <c r="J70" s="170"/>
      <c r="K70" s="170"/>
      <c r="L70" s="170"/>
      <c r="M70" s="170"/>
      <c r="N70" s="171"/>
    </row>
    <row r="71" spans="1:24" s="38" customFormat="1" x14ac:dyDescent="0.2">
      <c r="A71" s="43"/>
      <c r="B71" s="148"/>
      <c r="D71" s="45"/>
      <c r="E71" s="45"/>
      <c r="F71" s="45"/>
      <c r="G71" s="45"/>
      <c r="H71" s="45"/>
      <c r="I71" s="45"/>
      <c r="J71" s="45"/>
      <c r="K71" s="45"/>
      <c r="L71" s="45"/>
      <c r="M71" s="45"/>
      <c r="N71" s="46"/>
    </row>
    <row r="72" spans="1:24" s="38" customFormat="1" x14ac:dyDescent="0.2">
      <c r="A72" s="43"/>
      <c r="B72" s="151" t="s">
        <v>28</v>
      </c>
      <c r="D72" s="170" t="s">
        <v>153</v>
      </c>
      <c r="E72" s="170"/>
      <c r="F72" s="170"/>
      <c r="G72" s="170"/>
      <c r="H72" s="170"/>
      <c r="I72" s="170"/>
      <c r="J72" s="170"/>
      <c r="K72" s="170"/>
      <c r="L72" s="170"/>
      <c r="M72" s="170"/>
      <c r="N72" s="171"/>
    </row>
    <row r="73" spans="1:24" s="38" customFormat="1" x14ac:dyDescent="0.2">
      <c r="A73" s="43"/>
      <c r="B73" s="151" t="s">
        <v>29</v>
      </c>
      <c r="D73" s="170" t="s">
        <v>165</v>
      </c>
      <c r="E73" s="170"/>
      <c r="F73" s="170"/>
      <c r="G73" s="170"/>
      <c r="H73" s="170"/>
      <c r="I73" s="170"/>
      <c r="J73" s="170"/>
      <c r="K73" s="170"/>
      <c r="L73" s="170"/>
      <c r="M73" s="170"/>
      <c r="N73" s="171"/>
    </row>
    <row r="74" spans="1:24" s="38" customFormat="1" x14ac:dyDescent="0.2">
      <c r="A74" s="43"/>
      <c r="B74" s="148"/>
      <c r="D74" s="170"/>
      <c r="E74" s="170"/>
      <c r="F74" s="170"/>
      <c r="G74" s="170"/>
      <c r="H74" s="170"/>
      <c r="I74" s="170"/>
      <c r="J74" s="170"/>
      <c r="K74" s="170"/>
      <c r="L74" s="170"/>
      <c r="M74" s="170"/>
      <c r="N74" s="171"/>
    </row>
    <row r="75" spans="1:24" s="38" customFormat="1" x14ac:dyDescent="0.2">
      <c r="A75" s="43"/>
      <c r="B75" s="148"/>
      <c r="D75" s="45"/>
      <c r="E75" s="45"/>
      <c r="F75" s="45"/>
      <c r="G75" s="45"/>
      <c r="H75" s="45"/>
      <c r="I75" s="45"/>
      <c r="J75" s="45"/>
      <c r="K75" s="45"/>
      <c r="L75" s="45"/>
      <c r="M75" s="45"/>
      <c r="N75" s="46"/>
    </row>
    <row r="76" spans="1:24" s="38" customFormat="1" x14ac:dyDescent="0.2">
      <c r="A76" s="43"/>
      <c r="B76" s="148"/>
      <c r="D76" s="45"/>
      <c r="E76" s="45"/>
      <c r="F76" s="45"/>
      <c r="G76" s="45"/>
      <c r="H76" s="45"/>
      <c r="I76" s="45"/>
      <c r="J76" s="45"/>
      <c r="K76" s="45"/>
      <c r="L76" s="45"/>
      <c r="M76" s="45"/>
      <c r="N76" s="46"/>
    </row>
    <row r="77" spans="1:24" s="38" customFormat="1" x14ac:dyDescent="0.2">
      <c r="A77" s="43"/>
      <c r="B77" s="148"/>
      <c r="D77" s="170" t="s">
        <v>103</v>
      </c>
      <c r="E77" s="170"/>
      <c r="F77" s="170"/>
      <c r="G77" s="170"/>
      <c r="H77" s="170"/>
      <c r="I77" s="170"/>
      <c r="J77" s="170"/>
      <c r="K77" s="170"/>
      <c r="L77" s="170"/>
      <c r="M77" s="170"/>
      <c r="N77" s="171"/>
    </row>
    <row r="78" spans="1:24" s="38" customFormat="1" x14ac:dyDescent="0.2">
      <c r="A78" s="43"/>
      <c r="B78" s="148"/>
      <c r="D78" s="170"/>
      <c r="E78" s="170"/>
      <c r="F78" s="170"/>
      <c r="G78" s="170"/>
      <c r="H78" s="170"/>
      <c r="I78" s="170"/>
      <c r="J78" s="170"/>
      <c r="K78" s="170"/>
      <c r="L78" s="170"/>
      <c r="M78" s="170"/>
      <c r="N78" s="171"/>
    </row>
    <row r="79" spans="1:24" s="38" customFormat="1" ht="24" x14ac:dyDescent="0.3">
      <c r="A79" s="43"/>
      <c r="B79" s="149"/>
      <c r="C79" s="150"/>
      <c r="D79" s="175" t="s">
        <v>166</v>
      </c>
      <c r="E79" s="175"/>
      <c r="F79" s="175"/>
      <c r="G79" s="175"/>
      <c r="H79" s="175"/>
      <c r="I79" s="175"/>
      <c r="J79" s="175"/>
      <c r="K79" s="175"/>
      <c r="L79" s="175"/>
      <c r="M79" s="175"/>
      <c r="N79" s="176"/>
    </row>
    <row r="80" spans="1:24" s="38" customFormat="1" x14ac:dyDescent="0.2">
      <c r="B80" s="39"/>
    </row>
    <row r="81" spans="2:14" s="38" customFormat="1" x14ac:dyDescent="0.2">
      <c r="B81" s="185" t="s">
        <v>157</v>
      </c>
      <c r="C81" s="185"/>
      <c r="D81" s="185"/>
      <c r="E81" s="185"/>
      <c r="F81" s="185"/>
      <c r="G81" s="185"/>
      <c r="H81" s="185"/>
      <c r="I81" s="185"/>
      <c r="J81" s="94" t="s">
        <v>59</v>
      </c>
    </row>
    <row r="82" spans="2:14" s="38" customFormat="1" x14ac:dyDescent="0.2">
      <c r="B82" s="39"/>
    </row>
    <row r="83" spans="2:14" s="38" customFormat="1" ht="15.75" customHeight="1" x14ac:dyDescent="0.2">
      <c r="B83" s="39"/>
      <c r="C83" s="170" t="s">
        <v>158</v>
      </c>
      <c r="D83" s="170"/>
      <c r="E83" s="170"/>
      <c r="F83" s="170"/>
      <c r="G83" s="170"/>
      <c r="H83" s="170"/>
      <c r="I83" s="170"/>
      <c r="J83" s="170"/>
      <c r="K83" s="170"/>
      <c r="L83" s="170"/>
      <c r="M83" s="170"/>
      <c r="N83" s="170"/>
    </row>
    <row r="84" spans="2:14" s="38" customFormat="1" x14ac:dyDescent="0.2">
      <c r="B84" s="39"/>
      <c r="C84" s="170"/>
      <c r="D84" s="170"/>
      <c r="E84" s="170"/>
      <c r="F84" s="170"/>
      <c r="G84" s="170"/>
      <c r="H84" s="170"/>
      <c r="I84" s="170"/>
      <c r="J84" s="170"/>
      <c r="K84" s="170"/>
      <c r="L84" s="170"/>
      <c r="M84" s="170"/>
      <c r="N84" s="170"/>
    </row>
    <row r="85" spans="2:14" s="38" customFormat="1" x14ac:dyDescent="0.2">
      <c r="B85" s="39"/>
      <c r="C85" s="170"/>
      <c r="D85" s="170"/>
      <c r="E85" s="170"/>
      <c r="F85" s="170"/>
      <c r="G85" s="170"/>
      <c r="H85" s="170"/>
      <c r="I85" s="170"/>
      <c r="J85" s="170"/>
      <c r="K85" s="170"/>
      <c r="L85" s="170"/>
      <c r="M85" s="170"/>
      <c r="N85" s="170"/>
    </row>
    <row r="86" spans="2:14" s="38" customFormat="1" x14ac:dyDescent="0.2">
      <c r="B86" s="39"/>
      <c r="C86" s="170"/>
      <c r="D86" s="170"/>
      <c r="E86" s="170"/>
      <c r="F86" s="170"/>
      <c r="G86" s="170"/>
      <c r="H86" s="170"/>
      <c r="I86" s="170"/>
      <c r="J86" s="170"/>
      <c r="K86" s="170"/>
      <c r="L86" s="170"/>
      <c r="M86" s="170"/>
      <c r="N86" s="170"/>
    </row>
    <row r="87" spans="2:14" s="38" customFormat="1" x14ac:dyDescent="0.2">
      <c r="B87" s="39"/>
      <c r="C87" s="170"/>
      <c r="D87" s="170"/>
      <c r="E87" s="170"/>
      <c r="F87" s="170"/>
      <c r="G87" s="170"/>
      <c r="H87" s="170"/>
      <c r="I87" s="170"/>
      <c r="J87" s="170"/>
      <c r="K87" s="170"/>
      <c r="L87" s="170"/>
      <c r="M87" s="170"/>
      <c r="N87" s="170"/>
    </row>
    <row r="88" spans="2:14" s="38" customFormat="1" x14ac:dyDescent="0.2">
      <c r="B88" s="39"/>
      <c r="C88" s="170"/>
      <c r="D88" s="170"/>
      <c r="E88" s="170"/>
      <c r="F88" s="170"/>
      <c r="G88" s="170"/>
      <c r="H88" s="170"/>
      <c r="I88" s="170"/>
      <c r="J88" s="170"/>
      <c r="K88" s="170"/>
      <c r="L88" s="170"/>
      <c r="M88" s="170"/>
      <c r="N88" s="170"/>
    </row>
    <row r="89" spans="2:14" s="38" customFormat="1" x14ac:dyDescent="0.2">
      <c r="B89" s="39"/>
      <c r="C89" s="170"/>
      <c r="D89" s="170"/>
      <c r="E89" s="170"/>
      <c r="F89" s="170"/>
      <c r="G89" s="170"/>
      <c r="H89" s="170"/>
      <c r="I89" s="170"/>
      <c r="J89" s="170"/>
      <c r="K89" s="170"/>
      <c r="L89" s="170"/>
      <c r="M89" s="170"/>
      <c r="N89" s="170"/>
    </row>
    <row r="90" spans="2:14" s="38" customFormat="1" x14ac:dyDescent="0.2">
      <c r="B90" s="39"/>
      <c r="C90" s="170"/>
      <c r="D90" s="170"/>
      <c r="E90" s="170"/>
      <c r="F90" s="170"/>
      <c r="G90" s="170"/>
      <c r="H90" s="170"/>
      <c r="I90" s="170"/>
      <c r="J90" s="170"/>
      <c r="K90" s="170"/>
      <c r="L90" s="170"/>
      <c r="M90" s="170"/>
      <c r="N90" s="170"/>
    </row>
    <row r="91" spans="2:14" s="38" customFormat="1" x14ac:dyDescent="0.2">
      <c r="B91" s="39"/>
      <c r="C91" s="170"/>
      <c r="D91" s="170"/>
      <c r="E91" s="170"/>
      <c r="F91" s="170"/>
      <c r="G91" s="170"/>
      <c r="H91" s="170"/>
      <c r="I91" s="170"/>
      <c r="J91" s="170"/>
      <c r="K91" s="170"/>
      <c r="L91" s="170"/>
      <c r="M91" s="170"/>
      <c r="N91" s="170"/>
    </row>
    <row r="92" spans="2:14" s="38" customFormat="1" x14ac:dyDescent="0.2">
      <c r="B92" s="39"/>
      <c r="C92" s="170"/>
      <c r="D92" s="170"/>
      <c r="E92" s="170"/>
      <c r="F92" s="170"/>
      <c r="G92" s="170"/>
      <c r="H92" s="170"/>
      <c r="I92" s="170"/>
      <c r="J92" s="170"/>
      <c r="K92" s="170"/>
      <c r="L92" s="170"/>
      <c r="M92" s="170"/>
      <c r="N92" s="170"/>
    </row>
    <row r="93" spans="2:14" s="38" customFormat="1" x14ac:dyDescent="0.2">
      <c r="B93" s="39"/>
      <c r="C93" s="170"/>
      <c r="D93" s="170"/>
      <c r="E93" s="170"/>
      <c r="F93" s="170"/>
      <c r="G93" s="170"/>
      <c r="H93" s="170"/>
      <c r="I93" s="170"/>
      <c r="J93" s="170"/>
      <c r="K93" s="170"/>
      <c r="L93" s="170"/>
      <c r="M93" s="170"/>
      <c r="N93" s="170"/>
    </row>
    <row r="94" spans="2:14" s="38" customFormat="1" x14ac:dyDescent="0.2">
      <c r="B94" s="39"/>
      <c r="C94" s="170"/>
      <c r="D94" s="170"/>
      <c r="E94" s="170"/>
      <c r="F94" s="170"/>
      <c r="G94" s="170"/>
      <c r="H94" s="170"/>
      <c r="I94" s="170"/>
      <c r="J94" s="170"/>
      <c r="K94" s="170"/>
      <c r="L94" s="170"/>
      <c r="M94" s="170"/>
      <c r="N94" s="170"/>
    </row>
    <row r="95" spans="2:14" s="38" customFormat="1" x14ac:dyDescent="0.2">
      <c r="B95" s="39"/>
      <c r="C95" s="170"/>
      <c r="D95" s="170"/>
      <c r="E95" s="170"/>
      <c r="F95" s="170"/>
      <c r="G95" s="170"/>
      <c r="H95" s="170"/>
      <c r="I95" s="170"/>
      <c r="J95" s="170"/>
      <c r="K95" s="170"/>
      <c r="L95" s="170"/>
      <c r="M95" s="170"/>
      <c r="N95" s="170"/>
    </row>
    <row r="96" spans="2:14" s="38" customFormat="1" x14ac:dyDescent="0.2">
      <c r="B96" s="39"/>
      <c r="C96" s="170"/>
      <c r="D96" s="170"/>
      <c r="E96" s="170"/>
      <c r="F96" s="170"/>
      <c r="G96" s="170"/>
      <c r="H96" s="170"/>
      <c r="I96" s="170"/>
      <c r="J96" s="170"/>
      <c r="K96" s="170"/>
      <c r="L96" s="170"/>
      <c r="M96" s="170"/>
      <c r="N96" s="170"/>
    </row>
    <row r="97" spans="2:14" s="38" customFormat="1" x14ac:dyDescent="0.2">
      <c r="B97" s="39"/>
      <c r="C97" s="170"/>
      <c r="D97" s="170"/>
      <c r="E97" s="170"/>
      <c r="F97" s="170"/>
      <c r="G97" s="170"/>
      <c r="H97" s="170"/>
      <c r="I97" s="170"/>
      <c r="J97" s="170"/>
      <c r="K97" s="170"/>
      <c r="L97" s="170"/>
      <c r="M97" s="170"/>
      <c r="N97" s="170"/>
    </row>
    <row r="98" spans="2:14" s="38" customFormat="1" x14ac:dyDescent="0.2">
      <c r="B98" s="39"/>
      <c r="C98" s="170"/>
      <c r="D98" s="170"/>
      <c r="E98" s="170"/>
      <c r="F98" s="170"/>
      <c r="G98" s="170"/>
      <c r="H98" s="170"/>
      <c r="I98" s="170"/>
      <c r="J98" s="170"/>
      <c r="K98" s="170"/>
      <c r="L98" s="170"/>
      <c r="M98" s="170"/>
      <c r="N98" s="170"/>
    </row>
    <row r="99" spans="2:14" s="38" customFormat="1" x14ac:dyDescent="0.2">
      <c r="B99" s="39"/>
    </row>
    <row r="100" spans="2:14" s="38" customFormat="1" x14ac:dyDescent="0.2">
      <c r="B100" s="39"/>
    </row>
    <row r="101" spans="2:14" s="38" customFormat="1" x14ac:dyDescent="0.2">
      <c r="B101" s="39"/>
    </row>
    <row r="102" spans="2:14" s="38" customFormat="1" x14ac:dyDescent="0.2">
      <c r="B102" s="39"/>
    </row>
    <row r="103" spans="2:14" s="38" customFormat="1" x14ac:dyDescent="0.2">
      <c r="B103" s="39"/>
    </row>
    <row r="104" spans="2:14" s="38" customFormat="1" x14ac:dyDescent="0.2">
      <c r="B104" s="39"/>
    </row>
    <row r="105" spans="2:14" s="38" customFormat="1" x14ac:dyDescent="0.2">
      <c r="B105" s="39"/>
    </row>
    <row r="106" spans="2:14" s="38" customFormat="1" x14ac:dyDescent="0.2">
      <c r="B106" s="39"/>
    </row>
    <row r="107" spans="2:14" s="38" customFormat="1" x14ac:dyDescent="0.2">
      <c r="B107" s="39"/>
    </row>
    <row r="108" spans="2:14" s="38" customFormat="1" x14ac:dyDescent="0.2">
      <c r="B108" s="39"/>
    </row>
    <row r="109" spans="2:14" s="38" customFormat="1" x14ac:dyDescent="0.2">
      <c r="B109" s="39"/>
    </row>
    <row r="110" spans="2:14" s="38" customFormat="1" x14ac:dyDescent="0.2">
      <c r="B110" s="39"/>
    </row>
    <row r="111" spans="2:14" s="38" customFormat="1" x14ac:dyDescent="0.2">
      <c r="B111" s="39"/>
    </row>
    <row r="112" spans="2:14" s="38" customFormat="1" x14ac:dyDescent="0.2">
      <c r="B112" s="39"/>
    </row>
    <row r="113" spans="2:2" s="38" customFormat="1" x14ac:dyDescent="0.2">
      <c r="B113" s="39"/>
    </row>
    <row r="114" spans="2:2" s="38" customFormat="1" x14ac:dyDescent="0.2">
      <c r="B114" s="39"/>
    </row>
    <row r="115" spans="2:2" s="38" customFormat="1" x14ac:dyDescent="0.2">
      <c r="B115" s="39"/>
    </row>
    <row r="116" spans="2:2" s="38" customFormat="1" x14ac:dyDescent="0.2">
      <c r="B116" s="39"/>
    </row>
    <row r="117" spans="2:2" s="38" customFormat="1" x14ac:dyDescent="0.2">
      <c r="B117" s="39"/>
    </row>
    <row r="118" spans="2:2" s="38" customFormat="1" x14ac:dyDescent="0.2">
      <c r="B118" s="39"/>
    </row>
    <row r="119" spans="2:2" s="38" customFormat="1" x14ac:dyDescent="0.2">
      <c r="B119" s="39"/>
    </row>
    <row r="120" spans="2:2" s="38" customFormat="1" x14ac:dyDescent="0.2">
      <c r="B120" s="39"/>
    </row>
    <row r="121" spans="2:2" s="38" customFormat="1" x14ac:dyDescent="0.2">
      <c r="B121" s="39"/>
    </row>
    <row r="122" spans="2:2" s="38" customFormat="1" x14ac:dyDescent="0.2">
      <c r="B122" s="39"/>
    </row>
    <row r="123" spans="2:2" s="38" customFormat="1" x14ac:dyDescent="0.2">
      <c r="B123" s="39"/>
    </row>
    <row r="124" spans="2:2" s="38" customFormat="1" x14ac:dyDescent="0.2">
      <c r="B124" s="39"/>
    </row>
    <row r="125" spans="2:2" s="38" customFormat="1" x14ac:dyDescent="0.2">
      <c r="B125" s="39"/>
    </row>
    <row r="126" spans="2:2" s="38" customFormat="1" x14ac:dyDescent="0.2">
      <c r="B126" s="39"/>
    </row>
    <row r="127" spans="2:2" s="38" customFormat="1" x14ac:dyDescent="0.2">
      <c r="B127" s="39"/>
    </row>
    <row r="128" spans="2:2" s="38" customFormat="1" x14ac:dyDescent="0.2">
      <c r="B128" s="39"/>
    </row>
    <row r="129" spans="2:2" s="38" customFormat="1" x14ac:dyDescent="0.2">
      <c r="B129" s="39"/>
    </row>
    <row r="130" spans="2:2" s="38" customFormat="1" x14ac:dyDescent="0.2">
      <c r="B130" s="39"/>
    </row>
    <row r="131" spans="2:2" s="38" customFormat="1" x14ac:dyDescent="0.2">
      <c r="B131" s="39"/>
    </row>
    <row r="132" spans="2:2" s="38" customFormat="1" x14ac:dyDescent="0.2">
      <c r="B132" s="39"/>
    </row>
    <row r="133" spans="2:2" s="38" customFormat="1" x14ac:dyDescent="0.2">
      <c r="B133" s="39"/>
    </row>
    <row r="134" spans="2:2" s="38" customFormat="1" x14ac:dyDescent="0.2">
      <c r="B134" s="39"/>
    </row>
    <row r="135" spans="2:2" s="38" customFormat="1" x14ac:dyDescent="0.2">
      <c r="B135" s="39"/>
    </row>
    <row r="136" spans="2:2" s="38" customFormat="1" x14ac:dyDescent="0.2">
      <c r="B136" s="39"/>
    </row>
    <row r="137" spans="2:2" s="38" customFormat="1" x14ac:dyDescent="0.2">
      <c r="B137" s="39"/>
    </row>
    <row r="138" spans="2:2" s="38" customFormat="1" x14ac:dyDescent="0.2">
      <c r="B138" s="39"/>
    </row>
    <row r="139" spans="2:2" s="38" customFormat="1" x14ac:dyDescent="0.2">
      <c r="B139" s="39"/>
    </row>
    <row r="140" spans="2:2" s="38" customFormat="1" x14ac:dyDescent="0.2">
      <c r="B140" s="39"/>
    </row>
    <row r="141" spans="2:2" s="38" customFormat="1" x14ac:dyDescent="0.2">
      <c r="B141" s="39"/>
    </row>
    <row r="142" spans="2:2" s="38" customFormat="1" x14ac:dyDescent="0.2">
      <c r="B142" s="39"/>
    </row>
    <row r="143" spans="2:2" s="38" customFormat="1" x14ac:dyDescent="0.2">
      <c r="B143" s="39"/>
    </row>
    <row r="144" spans="2:2" s="38" customFormat="1" x14ac:dyDescent="0.2">
      <c r="B144" s="39"/>
    </row>
    <row r="145" spans="2:2" s="38" customFormat="1" x14ac:dyDescent="0.2">
      <c r="B145" s="39"/>
    </row>
    <row r="146" spans="2:2" s="38" customFormat="1" x14ac:dyDescent="0.2">
      <c r="B146" s="39"/>
    </row>
    <row r="147" spans="2:2" s="38" customFormat="1" x14ac:dyDescent="0.2">
      <c r="B147" s="39"/>
    </row>
    <row r="148" spans="2:2" s="38" customFormat="1" x14ac:dyDescent="0.2">
      <c r="B148" s="39"/>
    </row>
    <row r="149" spans="2:2" s="38" customFormat="1" x14ac:dyDescent="0.2">
      <c r="B149" s="39"/>
    </row>
    <row r="150" spans="2:2" s="38" customFormat="1" x14ac:dyDescent="0.2">
      <c r="B150" s="39"/>
    </row>
    <row r="151" spans="2:2" s="38" customFormat="1" x14ac:dyDescent="0.2">
      <c r="B151" s="39"/>
    </row>
    <row r="152" spans="2:2" s="38" customFormat="1" x14ac:dyDescent="0.2">
      <c r="B152" s="39"/>
    </row>
    <row r="153" spans="2:2" s="38" customFormat="1" x14ac:dyDescent="0.2">
      <c r="B153" s="39"/>
    </row>
    <row r="154" spans="2:2" s="38" customFormat="1" x14ac:dyDescent="0.2">
      <c r="B154" s="39"/>
    </row>
    <row r="155" spans="2:2" s="38" customFormat="1" x14ac:dyDescent="0.2">
      <c r="B155" s="39"/>
    </row>
    <row r="156" spans="2:2" s="38" customFormat="1" x14ac:dyDescent="0.2">
      <c r="B156" s="39"/>
    </row>
    <row r="157" spans="2:2" s="38" customFormat="1" x14ac:dyDescent="0.2">
      <c r="B157" s="39"/>
    </row>
    <row r="158" spans="2:2" s="38" customFormat="1" x14ac:dyDescent="0.2">
      <c r="B158" s="39"/>
    </row>
    <row r="159" spans="2:2" s="38" customFormat="1" x14ac:dyDescent="0.2">
      <c r="B159" s="39"/>
    </row>
    <row r="160" spans="2:2" s="38" customFormat="1" x14ac:dyDescent="0.2">
      <c r="B160" s="39"/>
    </row>
    <row r="161" spans="2:2" s="38" customFormat="1" x14ac:dyDescent="0.2">
      <c r="B161" s="39"/>
    </row>
    <row r="162" spans="2:2" s="38" customFormat="1" x14ac:dyDescent="0.2">
      <c r="B162" s="39"/>
    </row>
    <row r="163" spans="2:2" s="38" customFormat="1" x14ac:dyDescent="0.2">
      <c r="B163" s="39"/>
    </row>
    <row r="164" spans="2:2" s="38" customFormat="1" x14ac:dyDescent="0.2">
      <c r="B164" s="39"/>
    </row>
    <row r="165" spans="2:2" s="38" customFormat="1" x14ac:dyDescent="0.2">
      <c r="B165" s="39"/>
    </row>
    <row r="166" spans="2:2" s="38" customFormat="1" x14ac:dyDescent="0.2">
      <c r="B166" s="39"/>
    </row>
    <row r="167" spans="2:2" s="38" customFormat="1" x14ac:dyDescent="0.2">
      <c r="B167" s="39"/>
    </row>
    <row r="168" spans="2:2" s="38" customFormat="1" x14ac:dyDescent="0.2">
      <c r="B168" s="39"/>
    </row>
    <row r="169" spans="2:2" s="38" customFormat="1" x14ac:dyDescent="0.2">
      <c r="B169" s="39"/>
    </row>
    <row r="170" spans="2:2" s="38" customFormat="1" x14ac:dyDescent="0.2">
      <c r="B170" s="39"/>
    </row>
    <row r="171" spans="2:2" s="38" customFormat="1" x14ac:dyDescent="0.2">
      <c r="B171" s="39"/>
    </row>
    <row r="172" spans="2:2" s="38" customFormat="1" x14ac:dyDescent="0.2">
      <c r="B172" s="39"/>
    </row>
    <row r="173" spans="2:2" s="38" customFormat="1" x14ac:dyDescent="0.2">
      <c r="B173" s="39"/>
    </row>
    <row r="174" spans="2:2" s="38" customFormat="1" x14ac:dyDescent="0.2">
      <c r="B174" s="39"/>
    </row>
    <row r="175" spans="2:2" s="38" customFormat="1" x14ac:dyDescent="0.2">
      <c r="B175" s="39"/>
    </row>
    <row r="176" spans="2:2" s="38" customFormat="1" x14ac:dyDescent="0.2">
      <c r="B176" s="39"/>
    </row>
    <row r="177" spans="2:2" s="38" customFormat="1" x14ac:dyDescent="0.2">
      <c r="B177" s="39"/>
    </row>
    <row r="178" spans="2:2" s="38" customFormat="1" x14ac:dyDescent="0.2">
      <c r="B178" s="39"/>
    </row>
    <row r="179" spans="2:2" s="38" customFormat="1" x14ac:dyDescent="0.2">
      <c r="B179" s="39"/>
    </row>
    <row r="180" spans="2:2" s="38" customFormat="1" x14ac:dyDescent="0.2">
      <c r="B180" s="39"/>
    </row>
    <row r="181" spans="2:2" s="38" customFormat="1" x14ac:dyDescent="0.2">
      <c r="B181" s="39"/>
    </row>
    <row r="182" spans="2:2" s="38" customFormat="1" x14ac:dyDescent="0.2">
      <c r="B182" s="39"/>
    </row>
    <row r="183" spans="2:2" s="38" customFormat="1" x14ac:dyDescent="0.2">
      <c r="B183" s="39"/>
    </row>
    <row r="184" spans="2:2" s="38" customFormat="1" x14ac:dyDescent="0.2">
      <c r="B184" s="39"/>
    </row>
    <row r="185" spans="2:2" s="38" customFormat="1" x14ac:dyDescent="0.2">
      <c r="B185" s="39"/>
    </row>
    <row r="186" spans="2:2" s="38" customFormat="1" x14ac:dyDescent="0.2">
      <c r="B186" s="39"/>
    </row>
    <row r="187" spans="2:2" s="38" customFormat="1" x14ac:dyDescent="0.2">
      <c r="B187" s="39"/>
    </row>
    <row r="188" spans="2:2" s="38" customFormat="1" x14ac:dyDescent="0.2">
      <c r="B188" s="39"/>
    </row>
    <row r="189" spans="2:2" s="38" customFormat="1" x14ac:dyDescent="0.2">
      <c r="B189" s="39"/>
    </row>
    <row r="190" spans="2:2" s="38" customFormat="1" x14ac:dyDescent="0.2">
      <c r="B190" s="39"/>
    </row>
    <row r="191" spans="2:2" s="38" customFormat="1" x14ac:dyDescent="0.2">
      <c r="B191" s="39"/>
    </row>
    <row r="192" spans="2:2" s="38" customFormat="1" x14ac:dyDescent="0.2">
      <c r="B192" s="39"/>
    </row>
    <row r="193" spans="2:2" s="38" customFormat="1" x14ac:dyDescent="0.2">
      <c r="B193" s="39"/>
    </row>
    <row r="194" spans="2:2" s="38" customFormat="1" x14ac:dyDescent="0.2">
      <c r="B194" s="39"/>
    </row>
    <row r="195" spans="2:2" s="38" customFormat="1" x14ac:dyDescent="0.2">
      <c r="B195" s="39"/>
    </row>
    <row r="196" spans="2:2" s="38" customFormat="1" x14ac:dyDescent="0.2">
      <c r="B196" s="39"/>
    </row>
    <row r="197" spans="2:2" s="38" customFormat="1" x14ac:dyDescent="0.2">
      <c r="B197" s="39"/>
    </row>
    <row r="198" spans="2:2" s="38" customFormat="1" x14ac:dyDescent="0.2">
      <c r="B198" s="39"/>
    </row>
    <row r="199" spans="2:2" s="38" customFormat="1" x14ac:dyDescent="0.2">
      <c r="B199" s="39"/>
    </row>
    <row r="200" spans="2:2" s="38" customFormat="1" x14ac:dyDescent="0.2">
      <c r="B200" s="39"/>
    </row>
    <row r="201" spans="2:2" s="38" customFormat="1" x14ac:dyDescent="0.2">
      <c r="B201" s="39"/>
    </row>
    <row r="202" spans="2:2" s="38" customFormat="1" x14ac:dyDescent="0.2">
      <c r="B202" s="39"/>
    </row>
    <row r="203" spans="2:2" s="38" customFormat="1" x14ac:dyDescent="0.2">
      <c r="B203" s="39"/>
    </row>
    <row r="204" spans="2:2" s="38" customFormat="1" x14ac:dyDescent="0.2">
      <c r="B204" s="39"/>
    </row>
    <row r="205" spans="2:2" s="38" customFormat="1" x14ac:dyDescent="0.2">
      <c r="B205" s="39"/>
    </row>
    <row r="206" spans="2:2" s="38" customFormat="1" x14ac:dyDescent="0.2">
      <c r="B206" s="39"/>
    </row>
    <row r="207" spans="2:2" s="38" customFormat="1" x14ac:dyDescent="0.2">
      <c r="B207" s="39"/>
    </row>
    <row r="208" spans="2:2" s="38" customFormat="1" x14ac:dyDescent="0.2">
      <c r="B208" s="39"/>
    </row>
    <row r="209" spans="2:2" s="38" customFormat="1" x14ac:dyDescent="0.2">
      <c r="B209" s="39"/>
    </row>
    <row r="210" spans="2:2" s="38" customFormat="1" x14ac:dyDescent="0.2">
      <c r="B210" s="39"/>
    </row>
    <row r="211" spans="2:2" s="38" customFormat="1" x14ac:dyDescent="0.2">
      <c r="B211" s="39"/>
    </row>
    <row r="212" spans="2:2" s="38" customFormat="1" x14ac:dyDescent="0.2">
      <c r="B212" s="39"/>
    </row>
    <row r="213" spans="2:2" s="38" customFormat="1" x14ac:dyDescent="0.2">
      <c r="B213" s="39"/>
    </row>
    <row r="214" spans="2:2" s="38" customFormat="1" x14ac:dyDescent="0.2">
      <c r="B214" s="39"/>
    </row>
    <row r="215" spans="2:2" s="38" customFormat="1" x14ac:dyDescent="0.2">
      <c r="B215" s="39"/>
    </row>
    <row r="216" spans="2:2" s="38" customFormat="1" x14ac:dyDescent="0.2">
      <c r="B216" s="39"/>
    </row>
    <row r="217" spans="2:2" s="38" customFormat="1" x14ac:dyDescent="0.2">
      <c r="B217" s="39"/>
    </row>
    <row r="218" spans="2:2" s="38" customFormat="1" x14ac:dyDescent="0.2">
      <c r="B218" s="39"/>
    </row>
    <row r="219" spans="2:2" s="38" customFormat="1" x14ac:dyDescent="0.2">
      <c r="B219" s="39"/>
    </row>
    <row r="220" spans="2:2" s="38" customFormat="1" x14ac:dyDescent="0.2">
      <c r="B220" s="39"/>
    </row>
    <row r="221" spans="2:2" s="38" customFormat="1" x14ac:dyDescent="0.2">
      <c r="B221" s="39"/>
    </row>
    <row r="222" spans="2:2" s="38" customFormat="1" x14ac:dyDescent="0.2">
      <c r="B222" s="39"/>
    </row>
    <row r="223" spans="2:2" s="38" customFormat="1" x14ac:dyDescent="0.2">
      <c r="B223" s="39"/>
    </row>
    <row r="224" spans="2:2" s="38" customFormat="1" x14ac:dyDescent="0.2">
      <c r="B224" s="39"/>
    </row>
    <row r="225" spans="2:2" s="38" customFormat="1" x14ac:dyDescent="0.2">
      <c r="B225" s="39"/>
    </row>
    <row r="226" spans="2:2" s="38" customFormat="1" x14ac:dyDescent="0.2">
      <c r="B226" s="39"/>
    </row>
    <row r="227" spans="2:2" s="38" customFormat="1" x14ac:dyDescent="0.2">
      <c r="B227" s="39"/>
    </row>
    <row r="228" spans="2:2" s="38" customFormat="1" x14ac:dyDescent="0.2">
      <c r="B228" s="39"/>
    </row>
    <row r="229" spans="2:2" s="38" customFormat="1" x14ac:dyDescent="0.2">
      <c r="B229" s="39"/>
    </row>
    <row r="230" spans="2:2" s="38" customFormat="1" x14ac:dyDescent="0.2">
      <c r="B230" s="39"/>
    </row>
    <row r="231" spans="2:2" s="38" customFormat="1" x14ac:dyDescent="0.2">
      <c r="B231" s="39"/>
    </row>
    <row r="232" spans="2:2" s="38" customFormat="1" x14ac:dyDescent="0.2">
      <c r="B232" s="39"/>
    </row>
    <row r="233" spans="2:2" s="38" customFormat="1" x14ac:dyDescent="0.2">
      <c r="B233" s="39"/>
    </row>
    <row r="234" spans="2:2" s="38" customFormat="1" x14ac:dyDescent="0.2">
      <c r="B234" s="39"/>
    </row>
    <row r="235" spans="2:2" s="38" customFormat="1" x14ac:dyDescent="0.2">
      <c r="B235" s="39"/>
    </row>
    <row r="236" spans="2:2" s="38" customFormat="1" x14ac:dyDescent="0.2">
      <c r="B236" s="39"/>
    </row>
    <row r="237" spans="2:2" s="38" customFormat="1" x14ac:dyDescent="0.2">
      <c r="B237" s="39"/>
    </row>
    <row r="238" spans="2:2" s="38" customFormat="1" x14ac:dyDescent="0.2">
      <c r="B238" s="39"/>
    </row>
    <row r="239" spans="2:2" s="38" customFormat="1" x14ac:dyDescent="0.2">
      <c r="B239" s="39"/>
    </row>
  </sheetData>
  <sheetProtection algorithmName="SHA-512" hashValue="f4MziYpzKd+lSjEHSe245WIEIHhP9eJxBpTYvioZtoO437A2lVUKZlPWgmtXWgIYt4XYu6lSu8UuvRofMLAQ+Q==" saltValue="EZeBEhiRUts1CwcrIEkaJQ==" spinCount="100000" sheet="1" objects="1" scenarios="1"/>
  <mergeCells count="29">
    <mergeCell ref="C83:N98"/>
    <mergeCell ref="T36:AD36"/>
    <mergeCell ref="D79:N79"/>
    <mergeCell ref="B47:C51"/>
    <mergeCell ref="D57:N60"/>
    <mergeCell ref="B39:C41"/>
    <mergeCell ref="B43:C45"/>
    <mergeCell ref="B57:C60"/>
    <mergeCell ref="D62:N63"/>
    <mergeCell ref="B62:C63"/>
    <mergeCell ref="B52:C54"/>
    <mergeCell ref="D67:N70"/>
    <mergeCell ref="B81:I81"/>
    <mergeCell ref="D72:N72"/>
    <mergeCell ref="D73:N74"/>
    <mergeCell ref="D77:N78"/>
    <mergeCell ref="S29:X30"/>
    <mergeCell ref="S31:X32"/>
    <mergeCell ref="S33:X33"/>
    <mergeCell ref="S34:X34"/>
    <mergeCell ref="D52:N55"/>
    <mergeCell ref="T37:AD46"/>
    <mergeCell ref="D47:N51"/>
    <mergeCell ref="D13:N16"/>
    <mergeCell ref="D39:N41"/>
    <mergeCell ref="D43:N45"/>
    <mergeCell ref="D31:N37"/>
    <mergeCell ref="D25:N29"/>
    <mergeCell ref="D17:N23"/>
  </mergeCells>
  <hyperlinks>
    <hyperlink ref="J81" r:id="rId1" xr:uid="{00000000-0004-0000-0000-000000000000}"/>
  </hyperlinks>
  <pageMargins left="0.7" right="0.7" top="0.75" bottom="0.75" header="0.3" footer="0.3"/>
  <pageSetup orientation="portrait" horizontalDpi="4294967293" verticalDpi="0" r:id="rId2"/>
  <ignoredErrors>
    <ignoredError sqref="B39 B43 B47 B56:C56 B63:C64 C62 B52:C5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101"/>
  <sheetViews>
    <sheetView workbookViewId="0">
      <selection activeCell="P26" sqref="P26"/>
    </sheetView>
  </sheetViews>
  <sheetFormatPr baseColWidth="10" defaultColWidth="11.1640625" defaultRowHeight="16" x14ac:dyDescent="0.2"/>
  <cols>
    <col min="1" max="1" width="10.83203125" style="17"/>
    <col min="2" max="2" width="18" customWidth="1"/>
    <col min="3" max="3" width="17.6640625" customWidth="1"/>
  </cols>
  <sheetData>
    <row r="3" spans="1:13" x14ac:dyDescent="0.2">
      <c r="B3" s="186">
        <v>2022</v>
      </c>
      <c r="C3" s="186"/>
    </row>
    <row r="4" spans="1:13" x14ac:dyDescent="0.2">
      <c r="B4" s="95" t="s">
        <v>66</v>
      </c>
      <c r="C4" s="95" t="s">
        <v>67</v>
      </c>
    </row>
    <row r="5" spans="1:13" x14ac:dyDescent="0.2">
      <c r="A5" s="17" t="s">
        <v>104</v>
      </c>
      <c r="B5" s="95" t="s">
        <v>107</v>
      </c>
      <c r="C5" s="100">
        <v>0.05</v>
      </c>
    </row>
    <row r="6" spans="1:13" x14ac:dyDescent="0.2">
      <c r="B6" s="95" t="s">
        <v>68</v>
      </c>
      <c r="C6" s="100">
        <v>0</v>
      </c>
    </row>
    <row r="7" spans="1:13" ht="19" x14ac:dyDescent="0.2">
      <c r="B7" s="95" t="s">
        <v>69</v>
      </c>
      <c r="C7" s="100">
        <v>4.5400000000000003E-2</v>
      </c>
      <c r="M7" s="97" t="s">
        <v>97</v>
      </c>
    </row>
    <row r="8" spans="1:13" x14ac:dyDescent="0.2">
      <c r="A8" s="17" t="s">
        <v>104</v>
      </c>
      <c r="B8" s="95" t="s">
        <v>108</v>
      </c>
      <c r="C8" s="100">
        <v>6.9000000000000006E-2</v>
      </c>
      <c r="M8" s="98" t="s">
        <v>98</v>
      </c>
    </row>
    <row r="9" spans="1:13" x14ac:dyDescent="0.2">
      <c r="B9" s="95" t="s">
        <v>70</v>
      </c>
      <c r="C9" s="100">
        <v>0.13300000000000001</v>
      </c>
      <c r="M9" s="98" t="s">
        <v>99</v>
      </c>
    </row>
    <row r="10" spans="1:13" x14ac:dyDescent="0.2">
      <c r="B10" s="95" t="s">
        <v>71</v>
      </c>
      <c r="C10" s="100">
        <v>4.6300000000000001E-2</v>
      </c>
      <c r="M10" s="98" t="s">
        <v>100</v>
      </c>
    </row>
    <row r="11" spans="1:13" x14ac:dyDescent="0.2">
      <c r="B11" s="95" t="s">
        <v>72</v>
      </c>
      <c r="C11" s="100">
        <v>6.9900000000000004E-2</v>
      </c>
      <c r="M11" s="98" t="s">
        <v>128</v>
      </c>
    </row>
    <row r="12" spans="1:13" x14ac:dyDescent="0.2">
      <c r="A12" s="17" t="s">
        <v>104</v>
      </c>
      <c r="B12" s="95" t="s">
        <v>109</v>
      </c>
      <c r="C12" s="100">
        <v>3.4000000000000002E-2</v>
      </c>
    </row>
    <row r="13" spans="1:13" x14ac:dyDescent="0.2">
      <c r="B13" s="95" t="s">
        <v>73</v>
      </c>
      <c r="C13" s="100">
        <v>0</v>
      </c>
      <c r="M13" s="98" t="s">
        <v>101</v>
      </c>
    </row>
    <row r="14" spans="1:13" x14ac:dyDescent="0.2">
      <c r="B14" s="95" t="s">
        <v>74</v>
      </c>
      <c r="C14" s="100">
        <v>5.7500000000000002E-2</v>
      </c>
      <c r="M14" s="98" t="s">
        <v>102</v>
      </c>
    </row>
    <row r="15" spans="1:13" x14ac:dyDescent="0.2">
      <c r="A15" s="17" t="s">
        <v>104</v>
      </c>
      <c r="B15" s="95" t="s">
        <v>110</v>
      </c>
      <c r="C15" s="100">
        <v>0.11</v>
      </c>
    </row>
    <row r="16" spans="1:13" x14ac:dyDescent="0.2">
      <c r="B16" s="95" t="s">
        <v>75</v>
      </c>
      <c r="C16" s="100">
        <v>6.93E-2</v>
      </c>
    </row>
    <row r="17" spans="1:13" x14ac:dyDescent="0.2">
      <c r="B17" s="95" t="s">
        <v>76</v>
      </c>
      <c r="C17" s="100">
        <v>4.9500000000000002E-2</v>
      </c>
    </row>
    <row r="18" spans="1:13" ht="20" x14ac:dyDescent="0.2">
      <c r="A18" s="17" t="s">
        <v>104</v>
      </c>
      <c r="B18" s="95" t="s">
        <v>111</v>
      </c>
      <c r="C18" s="100">
        <v>3.2300000000000002E-2</v>
      </c>
      <c r="M18" s="99" t="s">
        <v>103</v>
      </c>
    </row>
    <row r="19" spans="1:13" ht="20" x14ac:dyDescent="0.2">
      <c r="A19" s="17" t="s">
        <v>104</v>
      </c>
      <c r="B19" s="95" t="s">
        <v>112</v>
      </c>
      <c r="C19" s="100">
        <v>8.5300000000000001E-2</v>
      </c>
      <c r="M19" s="99" t="s">
        <v>106</v>
      </c>
    </row>
    <row r="20" spans="1:13" x14ac:dyDescent="0.2">
      <c r="B20" s="95" t="s">
        <v>77</v>
      </c>
      <c r="C20" s="100">
        <v>5.7000000000000002E-2</v>
      </c>
    </row>
    <row r="21" spans="1:13" x14ac:dyDescent="0.2">
      <c r="A21" s="17" t="s">
        <v>104</v>
      </c>
      <c r="B21" s="95" t="s">
        <v>113</v>
      </c>
      <c r="C21" s="100">
        <v>0.05</v>
      </c>
    </row>
    <row r="22" spans="1:13" x14ac:dyDescent="0.2">
      <c r="B22" s="95" t="s">
        <v>78</v>
      </c>
      <c r="C22" s="100">
        <v>0.06</v>
      </c>
    </row>
    <row r="23" spans="1:13" x14ac:dyDescent="0.2">
      <c r="B23" s="95" t="s">
        <v>79</v>
      </c>
      <c r="C23" s="100">
        <v>7.1499999999999994E-2</v>
      </c>
    </row>
    <row r="24" spans="1:13" x14ac:dyDescent="0.2">
      <c r="A24" s="17" t="s">
        <v>104</v>
      </c>
      <c r="B24" s="95" t="s">
        <v>114</v>
      </c>
      <c r="C24" s="100">
        <v>5.7500000000000002E-2</v>
      </c>
    </row>
    <row r="25" spans="1:13" x14ac:dyDescent="0.2">
      <c r="B25" s="95" t="s">
        <v>80</v>
      </c>
      <c r="C25" s="100">
        <v>5.0500000000000003E-2</v>
      </c>
    </row>
    <row r="26" spans="1:13" x14ac:dyDescent="0.2">
      <c r="A26" s="17" t="s">
        <v>104</v>
      </c>
      <c r="B26" s="95" t="s">
        <v>115</v>
      </c>
      <c r="C26" s="100">
        <v>4.2500000000000003E-2</v>
      </c>
    </row>
    <row r="27" spans="1:13" x14ac:dyDescent="0.2">
      <c r="B27" s="95" t="s">
        <v>81</v>
      </c>
      <c r="C27" s="100">
        <v>9.8500000000000004E-2</v>
      </c>
    </row>
    <row r="28" spans="1:13" x14ac:dyDescent="0.2">
      <c r="B28" s="95" t="s">
        <v>82</v>
      </c>
      <c r="C28" s="100">
        <v>0.05</v>
      </c>
    </row>
    <row r="29" spans="1:13" x14ac:dyDescent="0.2">
      <c r="A29" s="17" t="s">
        <v>104</v>
      </c>
      <c r="B29" s="95" t="s">
        <v>116</v>
      </c>
      <c r="C29" s="100">
        <v>5.3999999999999999E-2</v>
      </c>
    </row>
    <row r="30" spans="1:13" x14ac:dyDescent="0.2">
      <c r="A30" s="17" t="s">
        <v>104</v>
      </c>
      <c r="B30" s="95" t="s">
        <v>117</v>
      </c>
      <c r="C30" s="100">
        <v>6.9000000000000006E-2</v>
      </c>
    </row>
    <row r="31" spans="1:13" x14ac:dyDescent="0.2">
      <c r="B31" s="95" t="s">
        <v>83</v>
      </c>
      <c r="C31" s="100">
        <v>6.8400000000000002E-2</v>
      </c>
    </row>
    <row r="32" spans="1:13" x14ac:dyDescent="0.2">
      <c r="B32" s="95" t="s">
        <v>84</v>
      </c>
      <c r="C32" s="100">
        <v>0</v>
      </c>
    </row>
    <row r="33" spans="1:13" x14ac:dyDescent="0.2">
      <c r="B33" s="95" t="s">
        <v>85</v>
      </c>
      <c r="C33" s="100">
        <v>0</v>
      </c>
    </row>
    <row r="34" spans="1:13" x14ac:dyDescent="0.2">
      <c r="A34" s="17" t="s">
        <v>104</v>
      </c>
      <c r="B34" s="95" t="s">
        <v>118</v>
      </c>
      <c r="C34" s="100">
        <v>0.1075</v>
      </c>
      <c r="K34">
        <v>100000</v>
      </c>
      <c r="M34">
        <f>K34*C44</f>
        <v>3920</v>
      </c>
    </row>
    <row r="35" spans="1:13" x14ac:dyDescent="0.2">
      <c r="A35" s="17" t="s">
        <v>104</v>
      </c>
      <c r="B35" s="95" t="s">
        <v>119</v>
      </c>
      <c r="C35" s="100">
        <v>4.9000000000000002E-2</v>
      </c>
      <c r="K35">
        <v>44000</v>
      </c>
    </row>
    <row r="36" spans="1:13" x14ac:dyDescent="0.2">
      <c r="A36" s="17" t="s">
        <v>104</v>
      </c>
      <c r="B36" s="95" t="s">
        <v>120</v>
      </c>
      <c r="C36" s="100">
        <v>8.8200000000000001E-2</v>
      </c>
      <c r="K36">
        <v>56000</v>
      </c>
      <c r="L36">
        <v>7</v>
      </c>
      <c r="M36">
        <f>K36*D44</f>
        <v>3920.0000000000005</v>
      </c>
    </row>
    <row r="37" spans="1:13" x14ac:dyDescent="0.2">
      <c r="B37" s="95" t="s">
        <v>86</v>
      </c>
      <c r="C37" s="100">
        <v>5.2499999999999998E-2</v>
      </c>
    </row>
    <row r="38" spans="1:13" x14ac:dyDescent="0.2">
      <c r="A38" s="17" t="s">
        <v>104</v>
      </c>
      <c r="B38" s="95" t="s">
        <v>121</v>
      </c>
      <c r="C38" s="100">
        <v>2.9000000000000001E-2</v>
      </c>
    </row>
    <row r="39" spans="1:13" x14ac:dyDescent="0.2">
      <c r="A39" s="17" t="s">
        <v>104</v>
      </c>
      <c r="B39" s="95" t="s">
        <v>122</v>
      </c>
      <c r="C39" s="100">
        <v>0.05</v>
      </c>
    </row>
    <row r="40" spans="1:13" x14ac:dyDescent="0.2">
      <c r="B40" s="95" t="s">
        <v>87</v>
      </c>
      <c r="C40" s="100">
        <v>0.05</v>
      </c>
    </row>
    <row r="41" spans="1:13" x14ac:dyDescent="0.2">
      <c r="A41" s="17" t="s">
        <v>104</v>
      </c>
      <c r="B41" s="95" t="s">
        <v>123</v>
      </c>
      <c r="C41" s="100">
        <v>9.9000000000000005E-2</v>
      </c>
    </row>
    <row r="42" spans="1:13" x14ac:dyDescent="0.2">
      <c r="A42" s="17" t="s">
        <v>104</v>
      </c>
      <c r="B42" s="95" t="s">
        <v>124</v>
      </c>
      <c r="C42" s="100">
        <v>3.0700000000000002E-2</v>
      </c>
    </row>
    <row r="43" spans="1:13" x14ac:dyDescent="0.2">
      <c r="B43" s="95" t="s">
        <v>88</v>
      </c>
      <c r="C43" s="100">
        <v>5.9900000000000002E-2</v>
      </c>
    </row>
    <row r="44" spans="1:13" x14ac:dyDescent="0.2">
      <c r="A44" s="17" t="s">
        <v>104</v>
      </c>
      <c r="B44" s="95" t="s">
        <v>125</v>
      </c>
      <c r="C44" s="100">
        <v>3.9199999999999999E-2</v>
      </c>
      <c r="D44" s="19">
        <v>7.0000000000000007E-2</v>
      </c>
    </row>
    <row r="45" spans="1:13" x14ac:dyDescent="0.2">
      <c r="B45" s="95" t="s">
        <v>89</v>
      </c>
      <c r="C45" s="100">
        <v>0</v>
      </c>
    </row>
    <row r="46" spans="1:13" x14ac:dyDescent="0.2">
      <c r="B46" s="95" t="s">
        <v>90</v>
      </c>
      <c r="C46" s="100">
        <v>0</v>
      </c>
    </row>
    <row r="47" spans="1:13" x14ac:dyDescent="0.2">
      <c r="B47" s="95" t="s">
        <v>91</v>
      </c>
      <c r="C47" s="100">
        <v>0</v>
      </c>
    </row>
    <row r="48" spans="1:13" x14ac:dyDescent="0.2">
      <c r="B48" s="95" t="s">
        <v>92</v>
      </c>
      <c r="C48" s="100">
        <v>4.9500000000000002E-2</v>
      </c>
    </row>
    <row r="49" spans="1:3" x14ac:dyDescent="0.2">
      <c r="B49" s="95" t="s">
        <v>93</v>
      </c>
      <c r="C49" s="100">
        <v>9.7500000000000003E-2</v>
      </c>
    </row>
    <row r="50" spans="1:3" x14ac:dyDescent="0.2">
      <c r="B50" s="95" t="s">
        <v>94</v>
      </c>
      <c r="C50" s="100">
        <v>5.7500000000000002E-2</v>
      </c>
    </row>
    <row r="51" spans="1:3" x14ac:dyDescent="0.2">
      <c r="A51" s="17" t="s">
        <v>105</v>
      </c>
      <c r="B51" s="95" t="s">
        <v>126</v>
      </c>
      <c r="C51" s="100">
        <v>0</v>
      </c>
    </row>
    <row r="52" spans="1:3" x14ac:dyDescent="0.2">
      <c r="B52" s="95" t="s">
        <v>95</v>
      </c>
      <c r="C52" s="100">
        <v>6.5000000000000002E-2</v>
      </c>
    </row>
    <row r="53" spans="1:3" x14ac:dyDescent="0.2">
      <c r="A53" s="17" t="s">
        <v>104</v>
      </c>
      <c r="B53" s="95" t="s">
        <v>127</v>
      </c>
      <c r="C53" s="100">
        <v>7.6499999999999999E-2</v>
      </c>
    </row>
    <row r="54" spans="1:3" x14ac:dyDescent="0.2">
      <c r="B54" s="95" t="s">
        <v>96</v>
      </c>
      <c r="C54" s="100">
        <v>0</v>
      </c>
    </row>
    <row r="55" spans="1:3" x14ac:dyDescent="0.2">
      <c r="B55" s="95" t="s">
        <v>130</v>
      </c>
      <c r="C55" s="100">
        <f>'Tax Estimator'!C9</f>
        <v>0.1</v>
      </c>
    </row>
    <row r="56" spans="1:3" x14ac:dyDescent="0.2">
      <c r="C56" s="96"/>
    </row>
    <row r="57" spans="1:3" x14ac:dyDescent="0.2">
      <c r="C57" s="96"/>
    </row>
    <row r="58" spans="1:3" x14ac:dyDescent="0.2">
      <c r="C58" s="96"/>
    </row>
    <row r="59" spans="1:3" x14ac:dyDescent="0.2">
      <c r="C59" s="96"/>
    </row>
    <row r="60" spans="1:3" x14ac:dyDescent="0.2">
      <c r="C60" s="96"/>
    </row>
    <row r="61" spans="1:3" x14ac:dyDescent="0.2">
      <c r="C61" s="96"/>
    </row>
    <row r="62" spans="1:3" x14ac:dyDescent="0.2">
      <c r="C62" s="96"/>
    </row>
    <row r="63" spans="1:3" x14ac:dyDescent="0.2">
      <c r="C63" s="96"/>
    </row>
    <row r="64" spans="1:3" x14ac:dyDescent="0.2">
      <c r="C64" s="96"/>
    </row>
    <row r="65" spans="3:3" x14ac:dyDescent="0.2">
      <c r="C65" s="96"/>
    </row>
    <row r="66" spans="3:3" x14ac:dyDescent="0.2">
      <c r="C66" s="96"/>
    </row>
    <row r="67" spans="3:3" x14ac:dyDescent="0.2">
      <c r="C67" s="96"/>
    </row>
    <row r="68" spans="3:3" x14ac:dyDescent="0.2">
      <c r="C68" s="96"/>
    </row>
    <row r="69" spans="3:3" x14ac:dyDescent="0.2">
      <c r="C69" s="96"/>
    </row>
    <row r="70" spans="3:3" x14ac:dyDescent="0.2">
      <c r="C70" s="96"/>
    </row>
    <row r="71" spans="3:3" x14ac:dyDescent="0.2">
      <c r="C71" s="96"/>
    </row>
    <row r="72" spans="3:3" x14ac:dyDescent="0.2">
      <c r="C72" s="96"/>
    </row>
    <row r="73" spans="3:3" x14ac:dyDescent="0.2">
      <c r="C73" s="96"/>
    </row>
    <row r="74" spans="3:3" x14ac:dyDescent="0.2">
      <c r="C74" s="96"/>
    </row>
    <row r="75" spans="3:3" x14ac:dyDescent="0.2">
      <c r="C75" s="96"/>
    </row>
    <row r="76" spans="3:3" x14ac:dyDescent="0.2">
      <c r="C76" s="96"/>
    </row>
    <row r="77" spans="3:3" x14ac:dyDescent="0.2">
      <c r="C77" s="96"/>
    </row>
    <row r="78" spans="3:3" x14ac:dyDescent="0.2">
      <c r="C78" s="96"/>
    </row>
    <row r="79" spans="3:3" x14ac:dyDescent="0.2">
      <c r="C79" s="96"/>
    </row>
    <row r="80" spans="3:3" x14ac:dyDescent="0.2">
      <c r="C80" s="96"/>
    </row>
    <row r="81" spans="3:3" x14ac:dyDescent="0.2">
      <c r="C81" s="96"/>
    </row>
    <row r="82" spans="3:3" x14ac:dyDescent="0.2">
      <c r="C82" s="96"/>
    </row>
    <row r="83" spans="3:3" x14ac:dyDescent="0.2">
      <c r="C83" s="96"/>
    </row>
    <row r="84" spans="3:3" x14ac:dyDescent="0.2">
      <c r="C84" s="96"/>
    </row>
    <row r="85" spans="3:3" x14ac:dyDescent="0.2">
      <c r="C85" s="96"/>
    </row>
    <row r="86" spans="3:3" x14ac:dyDescent="0.2">
      <c r="C86" s="96"/>
    </row>
    <row r="87" spans="3:3" x14ac:dyDescent="0.2">
      <c r="C87" s="96"/>
    </row>
    <row r="88" spans="3:3" x14ac:dyDescent="0.2">
      <c r="C88" s="96"/>
    </row>
    <row r="89" spans="3:3" x14ac:dyDescent="0.2">
      <c r="C89" s="96"/>
    </row>
    <row r="90" spans="3:3" x14ac:dyDescent="0.2">
      <c r="C90" s="96"/>
    </row>
    <row r="91" spans="3:3" x14ac:dyDescent="0.2">
      <c r="C91" s="96"/>
    </row>
    <row r="92" spans="3:3" x14ac:dyDescent="0.2">
      <c r="C92" s="96"/>
    </row>
    <row r="93" spans="3:3" x14ac:dyDescent="0.2">
      <c r="C93" s="96"/>
    </row>
    <row r="94" spans="3:3" x14ac:dyDescent="0.2">
      <c r="C94" s="96"/>
    </row>
    <row r="95" spans="3:3" x14ac:dyDescent="0.2">
      <c r="C95" s="96"/>
    </row>
    <row r="96" spans="3:3" x14ac:dyDescent="0.2">
      <c r="C96" s="96"/>
    </row>
    <row r="97" spans="3:3" x14ac:dyDescent="0.2">
      <c r="C97" s="96"/>
    </row>
    <row r="98" spans="3:3" x14ac:dyDescent="0.2">
      <c r="C98" s="96"/>
    </row>
    <row r="99" spans="3:3" x14ac:dyDescent="0.2">
      <c r="C99" s="96"/>
    </row>
    <row r="100" spans="3:3" x14ac:dyDescent="0.2">
      <c r="C100" s="96"/>
    </row>
    <row r="101" spans="3:3" x14ac:dyDescent="0.2">
      <c r="C101" s="96"/>
    </row>
  </sheetData>
  <sheetProtection sheet="1" objects="1" scenarios="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K252"/>
  <sheetViews>
    <sheetView topLeftCell="A10" zoomScale="140" zoomScaleNormal="140" workbookViewId="0">
      <selection activeCell="C24" sqref="C24"/>
    </sheetView>
  </sheetViews>
  <sheetFormatPr baseColWidth="10" defaultColWidth="11.1640625" defaultRowHeight="16" x14ac:dyDescent="0.2"/>
  <cols>
    <col min="1" max="1" width="6.1640625" style="38" customWidth="1"/>
    <col min="2" max="2" width="94.1640625" customWidth="1"/>
    <col min="3" max="3" width="23.6640625" customWidth="1"/>
    <col min="5" max="5" width="14.33203125" customWidth="1"/>
    <col min="6" max="6" width="15.1640625" customWidth="1"/>
    <col min="7" max="7" width="15.83203125" customWidth="1"/>
    <col min="8" max="8" width="14.83203125" customWidth="1"/>
    <col min="9" max="9" width="84.83203125" customWidth="1"/>
    <col min="10" max="10" width="13.33203125" customWidth="1"/>
  </cols>
  <sheetData>
    <row r="1" spans="2:323" x14ac:dyDescent="0.2">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row>
    <row r="2" spans="2:323" ht="17" thickBot="1" x14ac:dyDescent="0.2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c r="IW2" s="38"/>
      <c r="IX2" s="38"/>
      <c r="IY2" s="38"/>
      <c r="IZ2" s="38"/>
      <c r="JA2" s="38"/>
      <c r="JB2" s="38"/>
      <c r="JC2" s="38"/>
      <c r="JD2" s="38"/>
      <c r="JE2" s="38"/>
      <c r="JF2" s="38"/>
      <c r="JG2" s="38"/>
      <c r="JH2" s="38"/>
      <c r="JI2" s="38"/>
      <c r="JJ2" s="38"/>
      <c r="JK2" s="38"/>
      <c r="JL2" s="38"/>
      <c r="JM2" s="38"/>
      <c r="JN2" s="38"/>
      <c r="JO2" s="38"/>
      <c r="JP2" s="38"/>
      <c r="JQ2" s="38"/>
      <c r="JR2" s="38"/>
      <c r="JS2" s="38"/>
      <c r="JT2" s="38"/>
      <c r="JU2" s="38"/>
      <c r="JV2" s="38"/>
      <c r="JW2" s="38"/>
      <c r="JX2" s="38"/>
      <c r="JY2" s="38"/>
      <c r="JZ2" s="38"/>
      <c r="KA2" s="38"/>
      <c r="KB2" s="38"/>
      <c r="KC2" s="38"/>
      <c r="KD2" s="38"/>
      <c r="KE2" s="38"/>
      <c r="KF2" s="38"/>
      <c r="KG2" s="38"/>
      <c r="KH2" s="38"/>
      <c r="KI2" s="38"/>
      <c r="KJ2" s="38"/>
      <c r="KK2" s="38"/>
      <c r="KL2" s="38"/>
      <c r="KM2" s="38"/>
      <c r="KN2" s="38"/>
      <c r="KO2" s="38"/>
      <c r="KP2" s="38"/>
      <c r="KQ2" s="38"/>
      <c r="KR2" s="38"/>
      <c r="KS2" s="38"/>
      <c r="KT2" s="38"/>
      <c r="KU2" s="38"/>
      <c r="KV2" s="38"/>
      <c r="KW2" s="38"/>
      <c r="KX2" s="38"/>
      <c r="KY2" s="38"/>
      <c r="KZ2" s="38"/>
      <c r="LA2" s="38"/>
      <c r="LB2" s="38"/>
      <c r="LC2" s="38"/>
      <c r="LD2" s="38"/>
      <c r="LE2" s="38"/>
      <c r="LF2" s="38"/>
      <c r="LG2" s="38"/>
      <c r="LH2" s="38"/>
      <c r="LI2" s="38"/>
      <c r="LJ2" s="38"/>
      <c r="LK2" s="38"/>
    </row>
    <row r="3" spans="2:323" x14ac:dyDescent="0.2">
      <c r="B3" s="111" t="s">
        <v>10</v>
      </c>
      <c r="C3" s="112" t="s">
        <v>1</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row>
    <row r="4" spans="2:323" x14ac:dyDescent="0.2">
      <c r="B4" s="102" t="s">
        <v>36</v>
      </c>
      <c r="C4" s="103">
        <f>IF(C3='Pull Down'!B2,'Pull Down'!C2,IF('Tax Estimator'!C3='Pull Down'!B3,'Pull Down'!C3,IF('Tax Estimator'!C3='Pull Down'!B4,'Pull Down'!C4,'Pull Down'!C5)))</f>
        <v>25900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row>
    <row r="5" spans="2:323" x14ac:dyDescent="0.2">
      <c r="B5" s="118"/>
      <c r="C5" s="119"/>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row>
    <row r="6" spans="2:323" x14ac:dyDescent="0.2">
      <c r="B6" s="102" t="s">
        <v>129</v>
      </c>
      <c r="C6" s="104" t="s">
        <v>130</v>
      </c>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row>
    <row r="7" spans="2:323" x14ac:dyDescent="0.2">
      <c r="B7" s="102" t="s">
        <v>11</v>
      </c>
      <c r="C7" s="105">
        <v>6.5000000000000002E-2</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row>
    <row r="8" spans="2:323" x14ac:dyDescent="0.2">
      <c r="B8" s="102" t="s">
        <v>60</v>
      </c>
      <c r="C8" s="105">
        <f>VLOOKUP(C6,'State LTCG Rates'!B5:C55,2,FALSE)</f>
        <v>0.1</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row>
    <row r="9" spans="2:323" x14ac:dyDescent="0.2">
      <c r="B9" s="102" t="s">
        <v>131</v>
      </c>
      <c r="C9" s="105">
        <v>0.1</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row>
    <row r="10" spans="2:323" ht="15" customHeight="1" x14ac:dyDescent="0.2">
      <c r="B10" s="116"/>
      <c r="C10" s="117"/>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row>
    <row r="11" spans="2:323" x14ac:dyDescent="0.2">
      <c r="B11" s="113" t="s">
        <v>177</v>
      </c>
      <c r="C11" s="114">
        <v>600000</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row>
    <row r="12" spans="2:323" x14ac:dyDescent="0.2">
      <c r="B12" s="102" t="s">
        <v>174</v>
      </c>
      <c r="C12" s="106">
        <v>100000</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c r="IX12" s="38"/>
      <c r="IY12" s="38"/>
      <c r="IZ12" s="38"/>
      <c r="JA12" s="38"/>
      <c r="JB12" s="38"/>
      <c r="JC12" s="38"/>
      <c r="JD12" s="38"/>
      <c r="JE12" s="38"/>
      <c r="JF12" s="38"/>
      <c r="JG12" s="38"/>
      <c r="JH12" s="38"/>
      <c r="JI12" s="38"/>
      <c r="JJ12" s="38"/>
      <c r="JK12" s="38"/>
      <c r="JL12" s="38"/>
      <c r="JM12" s="38"/>
      <c r="JN12" s="38"/>
      <c r="JO12" s="38"/>
      <c r="JP12" s="38"/>
      <c r="JQ12" s="38"/>
      <c r="JR12" s="38"/>
      <c r="JS12" s="38"/>
      <c r="JT12" s="38"/>
      <c r="JU12" s="38"/>
      <c r="JV12" s="38"/>
      <c r="JW12" s="38"/>
      <c r="JX12" s="38"/>
      <c r="JY12" s="38"/>
      <c r="JZ12" s="38"/>
      <c r="KA12" s="38"/>
      <c r="KB12" s="38"/>
      <c r="KC12" s="38"/>
      <c r="KD12" s="38"/>
      <c r="KE12" s="38"/>
      <c r="KF12" s="38"/>
      <c r="KG12" s="38"/>
      <c r="KH12" s="38"/>
      <c r="KI12" s="38"/>
      <c r="KJ12" s="38"/>
      <c r="KK12" s="38"/>
      <c r="KL12" s="38"/>
      <c r="KM12" s="38"/>
      <c r="KN12" s="38"/>
      <c r="KO12" s="38"/>
      <c r="KP12" s="38"/>
      <c r="KQ12" s="38"/>
      <c r="KR12" s="38"/>
      <c r="KS12" s="38"/>
      <c r="KT12" s="38"/>
      <c r="KU12" s="38"/>
      <c r="KV12" s="38"/>
      <c r="KW12" s="38"/>
      <c r="KX12" s="38"/>
      <c r="KY12" s="38"/>
      <c r="KZ12" s="38"/>
      <c r="LA12" s="38"/>
      <c r="LB12" s="38"/>
      <c r="LC12" s="38"/>
      <c r="LD12" s="38"/>
      <c r="LE12" s="38"/>
      <c r="LF12" s="38"/>
      <c r="LG12" s="38"/>
      <c r="LH12" s="38"/>
      <c r="LI12" s="38"/>
      <c r="LJ12" s="38"/>
      <c r="LK12" s="38"/>
    </row>
    <row r="13" spans="2:323" x14ac:dyDescent="0.2">
      <c r="B13" s="102" t="s">
        <v>168</v>
      </c>
      <c r="C13" s="106">
        <v>20000</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row>
    <row r="14" spans="2:323" ht="16" customHeight="1" x14ac:dyDescent="0.2">
      <c r="B14" s="102" t="s">
        <v>169</v>
      </c>
      <c r="C14" s="106">
        <v>35000</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row>
    <row r="15" spans="2:323" ht="16" customHeight="1" x14ac:dyDescent="0.2">
      <c r="B15" s="102" t="s">
        <v>171</v>
      </c>
      <c r="C15" s="106"/>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row>
    <row r="16" spans="2:323" x14ac:dyDescent="0.2">
      <c r="B16" s="102" t="s">
        <v>170</v>
      </c>
      <c r="C16" s="106">
        <v>15000</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row>
    <row r="17" spans="2:323" x14ac:dyDescent="0.2">
      <c r="B17" s="102" t="s">
        <v>176</v>
      </c>
      <c r="C17" s="106">
        <v>10000</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row>
    <row r="18" spans="2:323" ht="20" hidden="1" customHeight="1" x14ac:dyDescent="0.2">
      <c r="B18" s="102" t="s">
        <v>37</v>
      </c>
      <c r="C18" s="107"/>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c r="IX18" s="38"/>
      <c r="IY18" s="38"/>
      <c r="IZ18" s="38"/>
      <c r="JA18" s="38"/>
      <c r="JB18" s="38"/>
      <c r="JC18" s="38"/>
      <c r="JD18" s="38"/>
      <c r="JE18" s="38"/>
      <c r="JF18" s="38"/>
      <c r="JG18" s="38"/>
      <c r="JH18" s="38"/>
      <c r="JI18" s="38"/>
      <c r="JJ18" s="38"/>
      <c r="JK18" s="38"/>
      <c r="JL18" s="38"/>
      <c r="JM18" s="38"/>
      <c r="JN18" s="38"/>
      <c r="JO18" s="38"/>
      <c r="JP18" s="38"/>
      <c r="JQ18" s="38"/>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c r="KY18" s="38"/>
      <c r="KZ18" s="38"/>
      <c r="LA18" s="38"/>
      <c r="LB18" s="38"/>
      <c r="LC18" s="38"/>
      <c r="LD18" s="38"/>
      <c r="LE18" s="38"/>
      <c r="LF18" s="38"/>
      <c r="LG18" s="38"/>
      <c r="LH18" s="38"/>
      <c r="LI18" s="38"/>
      <c r="LJ18" s="38"/>
      <c r="LK18" s="38"/>
    </row>
    <row r="19" spans="2:323" ht="20" hidden="1" customHeight="1" x14ac:dyDescent="0.2">
      <c r="B19" s="102" t="s">
        <v>19</v>
      </c>
      <c r="C19" s="64">
        <f>C18*0.2</f>
        <v>0</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row>
    <row r="20" spans="2:323" x14ac:dyDescent="0.2">
      <c r="B20" s="102"/>
      <c r="C20" s="72"/>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row>
    <row r="21" spans="2:323" x14ac:dyDescent="0.2">
      <c r="B21" s="121" t="s">
        <v>172</v>
      </c>
      <c r="C21" s="122">
        <f>((C11-(C12+C13+C15))+C17)</f>
        <v>490000</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c r="IX21" s="38"/>
      <c r="IY21" s="38"/>
      <c r="IZ21" s="38"/>
      <c r="JA21" s="38"/>
      <c r="JB21" s="38"/>
      <c r="JC21" s="38"/>
      <c r="JD21" s="38"/>
      <c r="JE21" s="38"/>
      <c r="JF21" s="38"/>
      <c r="JG21" s="38"/>
      <c r="JH21" s="38"/>
      <c r="JI21" s="38"/>
      <c r="JJ21" s="38"/>
      <c r="JK21" s="38"/>
      <c r="JL21" s="38"/>
      <c r="JM21" s="38"/>
      <c r="JN21" s="38"/>
      <c r="JO21" s="38"/>
      <c r="JP21" s="38"/>
      <c r="JQ21" s="38"/>
      <c r="JR21" s="38"/>
      <c r="JS21" s="38"/>
      <c r="JT21" s="38"/>
      <c r="JU21" s="38"/>
      <c r="JV21" s="38"/>
      <c r="JW21" s="38"/>
      <c r="JX21" s="38"/>
      <c r="JY21" s="38"/>
      <c r="JZ21" s="38"/>
      <c r="KA21" s="38"/>
      <c r="KB21" s="38"/>
      <c r="KC21" s="38"/>
      <c r="KD21" s="38"/>
      <c r="KE21" s="38"/>
      <c r="KF21" s="38"/>
      <c r="KG21" s="38"/>
      <c r="KH21" s="38"/>
      <c r="KI21" s="38"/>
      <c r="KJ21" s="38"/>
      <c r="KK21" s="38"/>
      <c r="KL21" s="38"/>
      <c r="KM21" s="38"/>
      <c r="KN21" s="38"/>
      <c r="KO21" s="38"/>
      <c r="KP21" s="38"/>
      <c r="KQ21" s="38"/>
      <c r="KR21" s="38"/>
      <c r="KS21" s="38"/>
      <c r="KT21" s="38"/>
      <c r="KU21" s="38"/>
      <c r="KV21" s="38"/>
      <c r="KW21" s="38"/>
      <c r="KX21" s="38"/>
      <c r="KY21" s="38"/>
      <c r="KZ21" s="38"/>
      <c r="LA21" s="38"/>
      <c r="LB21" s="38"/>
      <c r="LC21" s="38"/>
      <c r="LD21" s="38"/>
      <c r="LE21" s="38"/>
      <c r="LF21" s="38"/>
      <c r="LG21" s="38"/>
      <c r="LH21" s="38"/>
      <c r="LI21" s="38"/>
      <c r="LJ21" s="38"/>
      <c r="LK21" s="38"/>
    </row>
    <row r="22" spans="2:323" x14ac:dyDescent="0.2">
      <c r="B22" s="165" t="s">
        <v>173</v>
      </c>
      <c r="C22" s="166">
        <f>((C11-(C12+C13+C15)+C14+C16+C17))</f>
        <v>540000</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row>
    <row r="23" spans="2:323" ht="20" customHeight="1" x14ac:dyDescent="0.2">
      <c r="B23" s="116"/>
      <c r="C23" s="117"/>
      <c r="D23" s="101"/>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row>
    <row r="24" spans="2:323" ht="16" customHeight="1" x14ac:dyDescent="0.2">
      <c r="B24" s="102" t="s">
        <v>45</v>
      </c>
      <c r="C24" s="106">
        <v>15000</v>
      </c>
      <c r="D24" s="38"/>
      <c r="E24" s="38"/>
      <c r="F24" s="38"/>
      <c r="G24" s="38"/>
      <c r="H24" s="123"/>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c r="IX24" s="38"/>
      <c r="IY24" s="38"/>
      <c r="IZ24" s="38"/>
      <c r="JA24" s="38"/>
      <c r="JB24" s="38"/>
      <c r="JC24" s="38"/>
      <c r="JD24" s="38"/>
      <c r="JE24" s="38"/>
      <c r="JF24" s="38"/>
      <c r="JG24" s="38"/>
      <c r="JH24" s="38"/>
      <c r="JI24" s="38"/>
      <c r="JJ24" s="38"/>
      <c r="JK24" s="38"/>
      <c r="JL24" s="38"/>
      <c r="JM24" s="38"/>
      <c r="JN24" s="38"/>
      <c r="JO24" s="38"/>
      <c r="JP24" s="38"/>
      <c r="JQ24" s="38"/>
      <c r="JR24" s="38"/>
      <c r="JS24" s="38"/>
      <c r="JT24" s="38"/>
      <c r="JU24" s="38"/>
      <c r="JV24" s="38"/>
      <c r="JW24" s="38"/>
      <c r="JX24" s="38"/>
      <c r="JY24" s="38"/>
      <c r="JZ24" s="38"/>
      <c r="KA24" s="38"/>
      <c r="KB24" s="38"/>
      <c r="KC24" s="38"/>
      <c r="KD24" s="38"/>
      <c r="KE24" s="38"/>
      <c r="KF24" s="38"/>
      <c r="KG24" s="38"/>
      <c r="KH24" s="38"/>
      <c r="KI24" s="38"/>
      <c r="KJ24" s="38"/>
      <c r="KK24" s="38"/>
      <c r="KL24" s="38"/>
      <c r="KM24" s="38"/>
      <c r="KN24" s="38"/>
      <c r="KO24" s="38"/>
      <c r="KP24" s="38"/>
      <c r="KQ24" s="38"/>
      <c r="KR24" s="38"/>
      <c r="KS24" s="38"/>
      <c r="KT24" s="38"/>
      <c r="KU24" s="38"/>
      <c r="KV24" s="38"/>
      <c r="KW24" s="38"/>
      <c r="KX24" s="38"/>
      <c r="KY24" s="38"/>
      <c r="KZ24" s="38"/>
      <c r="LA24" s="38"/>
      <c r="LB24" s="38"/>
      <c r="LC24" s="38"/>
      <c r="LD24" s="38"/>
      <c r="LE24" s="38"/>
      <c r="LF24" s="38"/>
      <c r="LG24" s="38"/>
      <c r="LH24" s="38"/>
      <c r="LI24" s="38"/>
      <c r="LJ24" s="38"/>
      <c r="LK24" s="38"/>
    </row>
    <row r="25" spans="2:323" ht="16" customHeight="1" x14ac:dyDescent="0.2">
      <c r="B25" s="102"/>
      <c r="C25" s="152"/>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row>
    <row r="26" spans="2:323" ht="16" customHeight="1" x14ac:dyDescent="0.2">
      <c r="B26" s="102" t="s">
        <v>43</v>
      </c>
      <c r="C26" s="106">
        <v>15000</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row>
    <row r="27" spans="2:323" ht="16" customHeight="1" thickBot="1" x14ac:dyDescent="0.25">
      <c r="B27" s="73"/>
      <c r="C27" s="91"/>
      <c r="D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c r="IX27" s="38"/>
      <c r="IY27" s="38"/>
      <c r="IZ27" s="38"/>
      <c r="JA27" s="38"/>
      <c r="JB27" s="38"/>
      <c r="JC27" s="38"/>
      <c r="JD27" s="38"/>
      <c r="JE27" s="38"/>
      <c r="JF27" s="38"/>
      <c r="JG27" s="38"/>
      <c r="JH27" s="38"/>
      <c r="JI27" s="38"/>
      <c r="JJ27" s="38"/>
      <c r="JK27" s="38"/>
      <c r="JL27" s="38"/>
      <c r="JM27" s="38"/>
      <c r="JN27" s="38"/>
      <c r="JO27" s="38"/>
      <c r="JP27" s="38"/>
      <c r="JQ27" s="38"/>
      <c r="JR27" s="38"/>
      <c r="JS27" s="38"/>
      <c r="JT27" s="38"/>
      <c r="JU27" s="38"/>
      <c r="JV27" s="38"/>
      <c r="JW27" s="38"/>
      <c r="JX27" s="38"/>
      <c r="JY27" s="38"/>
      <c r="JZ27" s="38"/>
      <c r="KA27" s="38"/>
      <c r="KB27" s="38"/>
      <c r="KC27" s="38"/>
      <c r="KD27" s="38"/>
      <c r="KE27" s="38"/>
      <c r="KF27" s="38"/>
      <c r="KG27" s="38"/>
      <c r="KH27" s="38"/>
      <c r="KI27" s="38"/>
      <c r="KJ27" s="38"/>
      <c r="KK27" s="38"/>
      <c r="KL27" s="38"/>
      <c r="KM27" s="38"/>
      <c r="KN27" s="38"/>
      <c r="KO27" s="38"/>
      <c r="KP27" s="38"/>
      <c r="KQ27" s="38"/>
      <c r="KR27" s="38"/>
      <c r="KS27" s="38"/>
      <c r="KT27" s="38"/>
      <c r="KU27" s="38"/>
      <c r="KV27" s="38"/>
      <c r="KW27" s="38"/>
      <c r="KX27" s="38"/>
      <c r="KY27" s="38"/>
      <c r="KZ27" s="38"/>
      <c r="LA27" s="38"/>
      <c r="LB27" s="38"/>
      <c r="LC27" s="38"/>
      <c r="LD27" s="38"/>
      <c r="LE27" s="38"/>
      <c r="LF27" s="38"/>
      <c r="LG27" s="38"/>
      <c r="LH27" s="38"/>
      <c r="LI27" s="38"/>
      <c r="LJ27" s="38"/>
      <c r="LK27" s="38"/>
    </row>
    <row r="28" spans="2:323" x14ac:dyDescent="0.2">
      <c r="B28" s="121" t="s">
        <v>133</v>
      </c>
      <c r="C28" s="122">
        <f>IF(((((C11-C12)-C13)+C14+C16+C17+C24)-C4)&gt;0,((C11+C14+C16+C17+C24)-(C31/2))-C4,0)</f>
        <v>633141.4</v>
      </c>
      <c r="D28" s="38"/>
      <c r="E28" s="187" t="s">
        <v>134</v>
      </c>
      <c r="F28" s="188"/>
      <c r="G28" s="188"/>
      <c r="H28" s="188"/>
      <c r="I28" s="189"/>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c r="IX28" s="38"/>
      <c r="IY28" s="38"/>
      <c r="IZ28" s="38"/>
      <c r="JA28" s="38"/>
      <c r="JB28" s="38"/>
      <c r="JC28" s="38"/>
      <c r="JD28" s="38"/>
      <c r="JE28" s="38"/>
      <c r="JF28" s="38"/>
      <c r="JG28" s="38"/>
      <c r="JH28" s="38"/>
      <c r="JI28" s="38"/>
      <c r="JJ28" s="38"/>
      <c r="JK28" s="38"/>
      <c r="JL28" s="38"/>
      <c r="JM28" s="38"/>
      <c r="JN28" s="38"/>
      <c r="JO28" s="38"/>
      <c r="JP28" s="38"/>
      <c r="JQ28" s="38"/>
      <c r="JR28" s="38"/>
      <c r="JS28" s="38"/>
      <c r="JT28" s="38"/>
      <c r="JU28" s="38"/>
      <c r="JV28" s="38"/>
      <c r="JW28" s="38"/>
      <c r="JX28" s="38"/>
      <c r="JY28" s="38"/>
      <c r="JZ28" s="38"/>
      <c r="KA28" s="38"/>
      <c r="KB28" s="38"/>
      <c r="KC28" s="38"/>
      <c r="KD28" s="38"/>
      <c r="KE28" s="38"/>
      <c r="KF28" s="38"/>
      <c r="KG28" s="38"/>
      <c r="KH28" s="38"/>
      <c r="KI28" s="38"/>
      <c r="KJ28" s="38"/>
      <c r="KK28" s="38"/>
      <c r="KL28" s="38"/>
      <c r="KM28" s="38"/>
      <c r="KN28" s="38"/>
      <c r="KO28" s="38"/>
      <c r="KP28" s="38"/>
      <c r="KQ28" s="38"/>
      <c r="KR28" s="38"/>
      <c r="KS28" s="38"/>
      <c r="KT28" s="38"/>
      <c r="KU28" s="38"/>
      <c r="KV28" s="38"/>
      <c r="KW28" s="38"/>
      <c r="KX28" s="38"/>
      <c r="KY28" s="38"/>
      <c r="KZ28" s="38"/>
      <c r="LA28" s="38"/>
      <c r="LB28" s="38"/>
      <c r="LC28" s="38"/>
      <c r="LD28" s="38"/>
      <c r="LE28" s="38"/>
      <c r="LF28" s="38"/>
      <c r="LG28" s="38"/>
      <c r="LH28" s="38"/>
      <c r="LI28" s="38"/>
      <c r="LJ28" s="38"/>
      <c r="LK28" s="38"/>
    </row>
    <row r="29" spans="2:323" x14ac:dyDescent="0.2">
      <c r="B29" s="110"/>
      <c r="C29" s="153"/>
      <c r="D29" s="38"/>
      <c r="E29" s="136" t="s">
        <v>135</v>
      </c>
      <c r="F29" s="137" t="s">
        <v>140</v>
      </c>
      <c r="G29" s="138"/>
      <c r="H29" s="139" t="s">
        <v>141</v>
      </c>
      <c r="I29" s="140"/>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row>
    <row r="30" spans="2:323" x14ac:dyDescent="0.2">
      <c r="B30" s="115" t="s">
        <v>17</v>
      </c>
      <c r="C30" s="154">
        <f>IF(C28&lt;1,0,IF(C3='Pull Down'!B2,'Pull Down'!H35,IF(C3='Pull Down'!B3,'Pull Down'!I35,IF(C3='Pull Down'!B4,'Pull Down'!J35,IF(C3='Pull Down'!B5,'Pull Down'!K35)))))</f>
        <v>169117.49</v>
      </c>
      <c r="D30" s="38"/>
      <c r="E30" s="124" t="s">
        <v>136</v>
      </c>
      <c r="F30" s="141"/>
      <c r="H30" s="26">
        <f>C30-F30</f>
        <v>169117.49</v>
      </c>
      <c r="I30" s="126" t="s">
        <v>17</v>
      </c>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c r="IW30" s="38"/>
      <c r="IX30" s="38"/>
      <c r="IY30" s="38"/>
      <c r="IZ30" s="38"/>
      <c r="JA30" s="38"/>
      <c r="JB30" s="38"/>
      <c r="JC30" s="38"/>
      <c r="JD30" s="38"/>
      <c r="JE30" s="38"/>
      <c r="JF30" s="38"/>
      <c r="JG30" s="38"/>
      <c r="JH30" s="38"/>
      <c r="JI30" s="38"/>
      <c r="JJ30" s="38"/>
      <c r="JK30" s="38"/>
      <c r="JL30" s="38"/>
      <c r="JM30" s="38"/>
      <c r="JN30" s="38"/>
      <c r="JO30" s="38"/>
      <c r="JP30" s="38"/>
      <c r="JQ30" s="38"/>
      <c r="JR30" s="38"/>
      <c r="JS30" s="38"/>
      <c r="JT30" s="38"/>
      <c r="JU30" s="38"/>
      <c r="JV30" s="38"/>
      <c r="JW30" s="38"/>
      <c r="JX30" s="38"/>
      <c r="JY30" s="38"/>
      <c r="JZ30" s="38"/>
      <c r="KA30" s="38"/>
      <c r="KB30" s="38"/>
      <c r="KC30" s="38"/>
      <c r="KD30" s="38"/>
      <c r="KE30" s="38"/>
      <c r="KF30" s="38"/>
      <c r="KG30" s="38"/>
      <c r="KH30" s="38"/>
      <c r="KI30" s="38"/>
      <c r="KJ30" s="38"/>
      <c r="KK30" s="38"/>
      <c r="KL30" s="38"/>
      <c r="KM30" s="38"/>
      <c r="KN30" s="38"/>
      <c r="KO30" s="38"/>
      <c r="KP30" s="38"/>
      <c r="KQ30" s="38"/>
      <c r="KR30" s="38"/>
      <c r="KS30" s="38"/>
      <c r="KT30" s="38"/>
      <c r="KU30" s="38"/>
      <c r="KV30" s="38"/>
      <c r="KW30" s="38"/>
      <c r="KX30" s="38"/>
      <c r="KY30" s="38"/>
      <c r="KZ30" s="38"/>
      <c r="LA30" s="38"/>
      <c r="LB30" s="38"/>
      <c r="LC30" s="38"/>
      <c r="LD30" s="38"/>
      <c r="LE30" s="38"/>
      <c r="LF30" s="38"/>
      <c r="LG30" s="38"/>
      <c r="LH30" s="38"/>
      <c r="LI30" s="38"/>
      <c r="LJ30" s="38"/>
      <c r="LK30" s="38"/>
    </row>
    <row r="31" spans="2:323" x14ac:dyDescent="0.2">
      <c r="B31" s="108" t="s">
        <v>142</v>
      </c>
      <c r="C31" s="155">
        <f>SUM(C32:C33)</f>
        <v>31917.200000000001</v>
      </c>
      <c r="D31" s="38"/>
      <c r="E31" s="124"/>
      <c r="F31" s="125"/>
      <c r="H31" s="26">
        <f>SUM(H32:H33)</f>
        <v>31917.200000000001</v>
      </c>
      <c r="I31" s="126" t="s">
        <v>142</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c r="IX31" s="38"/>
      <c r="IY31" s="38"/>
      <c r="IZ31" s="38"/>
      <c r="JA31" s="38"/>
      <c r="JB31" s="38"/>
      <c r="JC31" s="38"/>
      <c r="JD31" s="38"/>
      <c r="JE31" s="38"/>
      <c r="JF31" s="38"/>
      <c r="JG31" s="38"/>
      <c r="JH31" s="38"/>
      <c r="JI31" s="38"/>
      <c r="JJ31" s="38"/>
      <c r="JK31" s="38"/>
      <c r="JL31" s="38"/>
      <c r="JM31" s="38"/>
      <c r="JN31" s="38"/>
      <c r="JO31" s="38"/>
      <c r="JP31" s="38"/>
      <c r="JQ31" s="38"/>
      <c r="JR31" s="38"/>
      <c r="JS31" s="38"/>
      <c r="JT31" s="38"/>
      <c r="JU31" s="38"/>
      <c r="JV31" s="38"/>
      <c r="JW31" s="38"/>
      <c r="JX31" s="38"/>
      <c r="JY31" s="38"/>
      <c r="JZ31" s="38"/>
      <c r="KA31" s="38"/>
      <c r="KB31" s="38"/>
      <c r="KC31" s="38"/>
      <c r="KD31" s="38"/>
      <c r="KE31" s="38"/>
      <c r="KF31" s="38"/>
      <c r="KG31" s="38"/>
      <c r="KH31" s="38"/>
      <c r="KI31" s="38"/>
      <c r="KJ31" s="38"/>
      <c r="KK31" s="38"/>
      <c r="KL31" s="38"/>
      <c r="KM31" s="38"/>
      <c r="KN31" s="38"/>
      <c r="KO31" s="38"/>
      <c r="KP31" s="38"/>
      <c r="KQ31" s="38"/>
      <c r="KR31" s="38"/>
      <c r="KS31" s="38"/>
      <c r="KT31" s="38"/>
      <c r="KU31" s="38"/>
      <c r="KV31" s="38"/>
      <c r="KW31" s="38"/>
      <c r="KX31" s="38"/>
      <c r="KY31" s="38"/>
      <c r="KZ31" s="38"/>
      <c r="LA31" s="38"/>
      <c r="LB31" s="38"/>
      <c r="LC31" s="38"/>
      <c r="LD31" s="38"/>
      <c r="LE31" s="38"/>
      <c r="LF31" s="38"/>
      <c r="LG31" s="38"/>
      <c r="LH31" s="38"/>
      <c r="LI31" s="38"/>
      <c r="LJ31" s="38"/>
      <c r="LK31" s="38"/>
    </row>
    <row r="32" spans="2:323" x14ac:dyDescent="0.2">
      <c r="B32" s="102" t="s">
        <v>175</v>
      </c>
      <c r="C32" s="156">
        <f>MAX(IF(C21&gt;=142800,142800*0.124,C21*0.124),0)</f>
        <v>17707.2</v>
      </c>
      <c r="D32" s="38"/>
      <c r="E32" s="124" t="s">
        <v>137</v>
      </c>
      <c r="F32" s="141"/>
      <c r="H32" s="26">
        <f t="shared" ref="H32:H39" si="0">C32-F32</f>
        <v>17707.2</v>
      </c>
      <c r="I32" s="127" t="s">
        <v>144</v>
      </c>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c r="KY32" s="38"/>
      <c r="KZ32" s="38"/>
      <c r="LA32" s="38"/>
      <c r="LB32" s="38"/>
      <c r="LC32" s="38"/>
      <c r="LD32" s="38"/>
      <c r="LE32" s="38"/>
      <c r="LF32" s="38"/>
      <c r="LG32" s="38"/>
      <c r="LH32" s="38"/>
      <c r="LI32" s="38"/>
      <c r="LJ32" s="38"/>
      <c r="LK32" s="38"/>
    </row>
    <row r="33" spans="2:323" x14ac:dyDescent="0.2">
      <c r="B33" s="102" t="s">
        <v>143</v>
      </c>
      <c r="C33" s="64">
        <f>MAX((C21*0.029),0)</f>
        <v>14210</v>
      </c>
      <c r="D33" s="38"/>
      <c r="E33" s="132" t="s">
        <v>138</v>
      </c>
      <c r="F33" s="141"/>
      <c r="H33" s="26">
        <f t="shared" si="0"/>
        <v>14210</v>
      </c>
      <c r="I33" s="127" t="s">
        <v>145</v>
      </c>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c r="IX33" s="38"/>
      <c r="IY33" s="38"/>
      <c r="IZ33" s="38"/>
      <c r="JA33" s="38"/>
      <c r="JB33" s="38"/>
      <c r="JC33" s="38"/>
      <c r="JD33" s="38"/>
      <c r="JE33" s="38"/>
      <c r="JF33" s="38"/>
      <c r="JG33" s="38"/>
      <c r="JH33" s="38"/>
      <c r="JI33" s="38"/>
      <c r="JJ33" s="38"/>
      <c r="JK33" s="38"/>
      <c r="JL33" s="38"/>
      <c r="JM33" s="38"/>
      <c r="JN33" s="38"/>
      <c r="JO33" s="38"/>
      <c r="JP33" s="38"/>
      <c r="JQ33" s="38"/>
      <c r="JR33" s="38"/>
      <c r="JS33" s="38"/>
      <c r="JT33" s="38"/>
      <c r="JU33" s="38"/>
      <c r="JV33" s="38"/>
      <c r="JW33" s="38"/>
      <c r="JX33" s="38"/>
      <c r="JY33" s="38"/>
      <c r="JZ33" s="38"/>
      <c r="KA33" s="38"/>
      <c r="KB33" s="38"/>
      <c r="KC33" s="38"/>
      <c r="KD33" s="38"/>
      <c r="KE33" s="38"/>
      <c r="KF33" s="38"/>
      <c r="KG33" s="38"/>
      <c r="KH33" s="38"/>
      <c r="KI33" s="38"/>
      <c r="KJ33" s="38"/>
      <c r="KK33" s="38"/>
      <c r="KL33" s="38"/>
      <c r="KM33" s="38"/>
      <c r="KN33" s="38"/>
      <c r="KO33" s="38"/>
      <c r="KP33" s="38"/>
      <c r="KQ33" s="38"/>
      <c r="KR33" s="38"/>
      <c r="KS33" s="38"/>
      <c r="KT33" s="38"/>
      <c r="KU33" s="38"/>
      <c r="KV33" s="38"/>
      <c r="KW33" s="38"/>
      <c r="KX33" s="38"/>
      <c r="KY33" s="38"/>
      <c r="KZ33" s="38"/>
      <c r="LA33" s="38"/>
      <c r="LB33" s="38"/>
      <c r="LC33" s="38"/>
      <c r="LD33" s="38"/>
      <c r="LE33" s="38"/>
      <c r="LF33" s="38"/>
      <c r="LG33" s="38"/>
      <c r="LH33" s="38"/>
      <c r="LI33" s="38"/>
      <c r="LJ33" s="38"/>
      <c r="LK33" s="38"/>
    </row>
    <row r="34" spans="2:323" x14ac:dyDescent="0.2">
      <c r="B34" s="102" t="s">
        <v>44</v>
      </c>
      <c r="C34" s="157">
        <f>IF(C3='Pull Down'!B2,'Test LTCG'!L43,IF('Tax Estimator'!C3='Pull Down'!B3,'Test LTCG'!N43,IF('Tax Estimator'!C3='Pull Down'!B4,'Test LTCG'!P43,'Test LTCG'!R43)))</f>
        <v>0</v>
      </c>
      <c r="D34" s="38"/>
      <c r="E34" s="133"/>
      <c r="H34" s="26">
        <f t="shared" si="0"/>
        <v>0</v>
      </c>
      <c r="I34" s="127" t="s">
        <v>146</v>
      </c>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c r="IX34" s="38"/>
      <c r="IY34" s="38"/>
      <c r="IZ34" s="38"/>
      <c r="JA34" s="38"/>
      <c r="JB34" s="38"/>
      <c r="JC34" s="38"/>
      <c r="JD34" s="38"/>
      <c r="JE34" s="38"/>
      <c r="JF34" s="38"/>
      <c r="JG34" s="38"/>
      <c r="JH34" s="38"/>
      <c r="JI34" s="38"/>
      <c r="JJ34" s="38"/>
      <c r="JK34" s="38"/>
      <c r="JL34" s="38"/>
      <c r="JM34" s="38"/>
      <c r="JN34" s="38"/>
      <c r="JO34" s="38"/>
      <c r="JP34" s="38"/>
      <c r="JQ34" s="38"/>
      <c r="JR34" s="38"/>
      <c r="JS34" s="38"/>
      <c r="JT34" s="38"/>
      <c r="JU34" s="38"/>
      <c r="JV34" s="38"/>
      <c r="JW34" s="38"/>
      <c r="JX34" s="38"/>
      <c r="JY34" s="38"/>
      <c r="JZ34" s="38"/>
      <c r="KA34" s="38"/>
      <c r="KB34" s="38"/>
      <c r="KC34" s="38"/>
      <c r="KD34" s="38"/>
      <c r="KE34" s="38"/>
      <c r="KF34" s="38"/>
      <c r="KG34" s="38"/>
      <c r="KH34" s="38"/>
      <c r="KI34" s="38"/>
      <c r="KJ34" s="38"/>
      <c r="KK34" s="38"/>
      <c r="KL34" s="38"/>
      <c r="KM34" s="38"/>
      <c r="KN34" s="38"/>
      <c r="KO34" s="38"/>
      <c r="KP34" s="38"/>
      <c r="KQ34" s="38"/>
      <c r="KR34" s="38"/>
      <c r="KS34" s="38"/>
      <c r="KT34" s="38"/>
      <c r="KU34" s="38"/>
      <c r="KV34" s="38"/>
      <c r="KW34" s="38"/>
      <c r="KX34" s="38"/>
      <c r="KY34" s="38"/>
      <c r="KZ34" s="38"/>
      <c r="LA34" s="38"/>
      <c r="LB34" s="38"/>
      <c r="LC34" s="38"/>
      <c r="LD34" s="38"/>
      <c r="LE34" s="38"/>
      <c r="LF34" s="38"/>
      <c r="LG34" s="38"/>
      <c r="LH34" s="38"/>
      <c r="LI34" s="38"/>
      <c r="LJ34" s="38"/>
      <c r="LK34" s="38"/>
    </row>
    <row r="35" spans="2:323" x14ac:dyDescent="0.2">
      <c r="B35" s="102" t="s">
        <v>132</v>
      </c>
      <c r="C35" s="157">
        <f>IF('Tax Estimator'!C3='Pull Down'!B25,'Pull Down'!C25,IF('Tax Estimator'!C3='Pull Down'!B26,'Pull Down'!C26,IF('Tax Estimator'!C3='Pull Down'!B27,'Pull Down'!C27,'Pull Down'!C28)))</f>
        <v>3448.2725999999998</v>
      </c>
      <c r="D35" s="38"/>
      <c r="E35" s="133"/>
      <c r="H35" s="26">
        <f t="shared" si="0"/>
        <v>3448.2725999999998</v>
      </c>
      <c r="I35" s="127" t="s">
        <v>132</v>
      </c>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c r="IX35" s="38"/>
      <c r="IY35" s="38"/>
      <c r="IZ35" s="38"/>
      <c r="JA35" s="38"/>
      <c r="JB35" s="38"/>
      <c r="JC35" s="38"/>
      <c r="JD35" s="38"/>
      <c r="JE35" s="38"/>
      <c r="JF35" s="38"/>
      <c r="JG35" s="38"/>
      <c r="JH35" s="38"/>
      <c r="JI35" s="38"/>
      <c r="JJ35" s="38"/>
      <c r="JK35" s="38"/>
      <c r="JL35" s="38"/>
      <c r="JM35" s="38"/>
      <c r="JN35" s="38"/>
      <c r="JO35" s="38"/>
      <c r="JP35" s="38"/>
      <c r="JQ35" s="38"/>
      <c r="JR35" s="38"/>
      <c r="JS35" s="38"/>
      <c r="JT35" s="38"/>
      <c r="JU35" s="38"/>
      <c r="JV35" s="38"/>
      <c r="JW35" s="38"/>
      <c r="JX35" s="38"/>
      <c r="JY35" s="38"/>
      <c r="JZ35" s="38"/>
      <c r="KA35" s="38"/>
      <c r="KB35" s="38"/>
      <c r="KC35" s="38"/>
      <c r="KD35" s="38"/>
      <c r="KE35" s="38"/>
      <c r="KF35" s="38"/>
      <c r="KG35" s="38"/>
      <c r="KH35" s="38"/>
      <c r="KI35" s="38"/>
      <c r="KJ35" s="38"/>
      <c r="KK35" s="38"/>
      <c r="KL35" s="38"/>
      <c r="KM35" s="38"/>
      <c r="KN35" s="38"/>
      <c r="KO35" s="38"/>
      <c r="KP35" s="38"/>
      <c r="KQ35" s="38"/>
      <c r="KR35" s="38"/>
      <c r="KS35" s="38"/>
      <c r="KT35" s="38"/>
      <c r="KU35" s="38"/>
      <c r="KV35" s="38"/>
      <c r="KW35" s="38"/>
      <c r="KX35" s="38"/>
      <c r="KY35" s="38"/>
      <c r="KZ35" s="38"/>
      <c r="LA35" s="38"/>
      <c r="LB35" s="38"/>
      <c r="LC35" s="38"/>
      <c r="LD35" s="38"/>
      <c r="LE35" s="38"/>
      <c r="LF35" s="38"/>
      <c r="LG35" s="38"/>
      <c r="LH35" s="38"/>
      <c r="LI35" s="38"/>
      <c r="LJ35" s="38"/>
      <c r="LK35" s="38"/>
    </row>
    <row r="36" spans="2:323" ht="21" customHeight="1" x14ac:dyDescent="0.2">
      <c r="B36" s="108" t="s">
        <v>55</v>
      </c>
      <c r="C36" s="158">
        <f>IF(C30&lt;=0,(C31+C35+C34),(C30+C31+C34+C35))</f>
        <v>204482.9626</v>
      </c>
      <c r="D36" s="38"/>
      <c r="E36" s="133"/>
      <c r="H36" s="26">
        <f>SUM(H30:H31,H34,H35)</f>
        <v>204482.9626</v>
      </c>
      <c r="I36" s="126" t="s">
        <v>151</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c r="IW36" s="38"/>
      <c r="IX36" s="38"/>
      <c r="IY36" s="38"/>
      <c r="IZ36" s="38"/>
      <c r="JA36" s="38"/>
      <c r="JB36" s="38"/>
      <c r="JC36" s="38"/>
      <c r="JD36" s="38"/>
      <c r="JE36" s="38"/>
      <c r="JF36" s="38"/>
      <c r="JG36" s="38"/>
      <c r="JH36" s="38"/>
      <c r="JI36" s="38"/>
      <c r="JJ36" s="38"/>
      <c r="JK36" s="38"/>
      <c r="JL36" s="38"/>
      <c r="JM36" s="38"/>
      <c r="JN36" s="38"/>
      <c r="JO36" s="38"/>
      <c r="JP36" s="38"/>
      <c r="JQ36" s="38"/>
      <c r="JR36" s="38"/>
      <c r="JS36" s="38"/>
      <c r="JT36" s="38"/>
      <c r="JU36" s="38"/>
      <c r="JV36" s="38"/>
      <c r="JW36" s="38"/>
      <c r="JX36" s="38"/>
      <c r="JY36" s="38"/>
      <c r="JZ36" s="38"/>
      <c r="KA36" s="38"/>
      <c r="KB36" s="38"/>
      <c r="KC36" s="38"/>
      <c r="KD36" s="38"/>
      <c r="KE36" s="38"/>
      <c r="KF36" s="38"/>
      <c r="KG36" s="38"/>
      <c r="KH36" s="38"/>
      <c r="KI36" s="38"/>
      <c r="KJ36" s="38"/>
      <c r="KK36" s="38"/>
      <c r="KL36" s="38"/>
      <c r="KM36" s="38"/>
      <c r="KN36" s="38"/>
      <c r="KO36" s="38"/>
      <c r="KP36" s="38"/>
      <c r="KQ36" s="38"/>
      <c r="KR36" s="38"/>
      <c r="KS36" s="38"/>
      <c r="KT36" s="38"/>
      <c r="KU36" s="38"/>
      <c r="KV36" s="38"/>
      <c r="KW36" s="38"/>
      <c r="KX36" s="38"/>
      <c r="KY36" s="38"/>
      <c r="KZ36" s="38"/>
      <c r="LA36" s="38"/>
      <c r="LB36" s="38"/>
      <c r="LC36" s="38"/>
      <c r="LD36" s="38"/>
      <c r="LE36" s="38"/>
      <c r="LF36" s="38"/>
      <c r="LG36" s="38"/>
      <c r="LH36" s="38"/>
      <c r="LI36" s="38"/>
      <c r="LJ36" s="38"/>
      <c r="LK36" s="38"/>
    </row>
    <row r="37" spans="2:323" x14ac:dyDescent="0.2">
      <c r="B37" s="116"/>
      <c r="C37" s="117"/>
      <c r="D37" s="38"/>
      <c r="E37" s="133"/>
      <c r="H37" s="26"/>
      <c r="I37" s="91"/>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c r="KG37" s="38"/>
      <c r="KH37" s="38"/>
      <c r="KI37" s="38"/>
      <c r="KJ37" s="38"/>
      <c r="KK37" s="38"/>
      <c r="KL37" s="38"/>
      <c r="KM37" s="38"/>
      <c r="KN37" s="38"/>
      <c r="KO37" s="38"/>
      <c r="KP37" s="38"/>
      <c r="KQ37" s="38"/>
      <c r="KR37" s="38"/>
      <c r="KS37" s="38"/>
      <c r="KT37" s="38"/>
      <c r="KU37" s="38"/>
      <c r="KV37" s="38"/>
      <c r="KW37" s="38"/>
      <c r="KX37" s="38"/>
      <c r="KY37" s="38"/>
      <c r="KZ37" s="38"/>
      <c r="LA37" s="38"/>
      <c r="LB37" s="38"/>
      <c r="LC37" s="38"/>
      <c r="LD37" s="38"/>
      <c r="LE37" s="38"/>
      <c r="LF37" s="38"/>
      <c r="LG37" s="38"/>
      <c r="LH37" s="38"/>
      <c r="LI37" s="38"/>
      <c r="LJ37" s="38"/>
      <c r="LK37" s="38"/>
    </row>
    <row r="38" spans="2:323" x14ac:dyDescent="0.2">
      <c r="B38" s="102" t="s">
        <v>18</v>
      </c>
      <c r="C38" s="64">
        <f>MAX(((C11+C14+C16+C17+C24)*C7),0)</f>
        <v>43875</v>
      </c>
      <c r="D38" s="38"/>
      <c r="E38" s="124" t="s">
        <v>139</v>
      </c>
      <c r="F38" s="141"/>
      <c r="G38" s="131" t="str">
        <f>C6</f>
        <v>Your Own</v>
      </c>
      <c r="H38" s="26">
        <f t="shared" si="0"/>
        <v>43875</v>
      </c>
      <c r="I38" s="128" t="s">
        <v>147</v>
      </c>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c r="IX38" s="38"/>
      <c r="IY38" s="38"/>
      <c r="IZ38" s="38"/>
      <c r="JA38" s="38"/>
      <c r="JB38" s="38"/>
      <c r="JC38" s="38"/>
      <c r="JD38" s="38"/>
      <c r="JE38" s="38"/>
      <c r="JF38" s="38"/>
      <c r="JG38" s="38"/>
      <c r="JH38" s="38"/>
      <c r="JI38" s="38"/>
      <c r="JJ38" s="38"/>
      <c r="JK38" s="38"/>
      <c r="JL38" s="38"/>
      <c r="JM38" s="38"/>
      <c r="JN38" s="38"/>
      <c r="JO38" s="38"/>
      <c r="JP38" s="38"/>
      <c r="JQ38" s="38"/>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row>
    <row r="39" spans="2:323" x14ac:dyDescent="0.2">
      <c r="B39" s="102" t="s">
        <v>61</v>
      </c>
      <c r="C39" s="157">
        <f>'Test LTCG'!J36*'Tax Estimator'!C8</f>
        <v>1500</v>
      </c>
      <c r="D39" s="38"/>
      <c r="E39" s="133"/>
      <c r="G39" s="131" t="str">
        <f>C6</f>
        <v>Your Own</v>
      </c>
      <c r="H39" s="26">
        <f t="shared" si="0"/>
        <v>1500</v>
      </c>
      <c r="I39" s="128" t="s">
        <v>148</v>
      </c>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c r="IX39" s="38"/>
      <c r="IY39" s="38"/>
      <c r="IZ39" s="38"/>
      <c r="JA39" s="38"/>
      <c r="JB39" s="38"/>
      <c r="JC39" s="38"/>
      <c r="JD39" s="38"/>
      <c r="JE39" s="38"/>
      <c r="JF39" s="38"/>
      <c r="JG39" s="38"/>
      <c r="JH39" s="38"/>
      <c r="JI39" s="38"/>
      <c r="JJ39" s="38"/>
      <c r="JK39" s="38"/>
      <c r="JL39" s="38"/>
      <c r="JM39" s="38"/>
      <c r="JN39" s="38"/>
      <c r="JO39" s="38"/>
      <c r="JP39" s="38"/>
      <c r="JQ39" s="38"/>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c r="KY39" s="38"/>
      <c r="KZ39" s="38"/>
      <c r="LA39" s="38"/>
      <c r="LB39" s="38"/>
      <c r="LC39" s="38"/>
      <c r="LD39" s="38"/>
      <c r="LE39" s="38"/>
      <c r="LF39" s="38"/>
      <c r="LG39" s="38"/>
      <c r="LH39" s="38"/>
      <c r="LI39" s="38"/>
      <c r="LJ39" s="38"/>
      <c r="LK39" s="38"/>
    </row>
    <row r="40" spans="2:323" x14ac:dyDescent="0.2">
      <c r="B40" s="108" t="s">
        <v>62</v>
      </c>
      <c r="C40" s="159">
        <f>SUM(C38:C39)</f>
        <v>45375</v>
      </c>
      <c r="D40" s="38"/>
      <c r="E40" s="133"/>
      <c r="G40" s="131" t="str">
        <f>C6</f>
        <v>Your Own</v>
      </c>
      <c r="H40" s="26">
        <f>SUM(H38:H39)</f>
        <v>45375</v>
      </c>
      <c r="I40" s="129" t="s">
        <v>149</v>
      </c>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row>
    <row r="41" spans="2:323" x14ac:dyDescent="0.2">
      <c r="B41" s="116"/>
      <c r="C41" s="117"/>
      <c r="D41" s="38"/>
      <c r="E41" s="133"/>
      <c r="H41" s="26"/>
      <c r="I41" s="91"/>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row>
    <row r="42" spans="2:323" x14ac:dyDescent="0.2">
      <c r="B42" s="108" t="s">
        <v>65</v>
      </c>
      <c r="C42" s="158">
        <f>C36+C38</f>
        <v>248357.9626</v>
      </c>
      <c r="D42" s="38"/>
      <c r="E42" s="133"/>
      <c r="H42" s="26">
        <f>(H36+H40)-(H39+H34)</f>
        <v>248357.9626</v>
      </c>
      <c r="I42" s="129" t="s">
        <v>150</v>
      </c>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c r="IX42" s="38"/>
      <c r="IY42" s="38"/>
      <c r="IZ42" s="38"/>
      <c r="JA42" s="38"/>
      <c r="JB42" s="38"/>
      <c r="JC42" s="38"/>
      <c r="JD42" s="38"/>
      <c r="JE42" s="38"/>
      <c r="JF42" s="38"/>
      <c r="JG42" s="38"/>
      <c r="JH42" s="38"/>
      <c r="JI42" s="38"/>
      <c r="JJ42" s="38"/>
      <c r="JK42" s="38"/>
      <c r="JL42" s="38"/>
      <c r="JM42" s="38"/>
      <c r="JN42" s="38"/>
      <c r="JO42" s="38"/>
      <c r="JP42" s="38"/>
      <c r="JQ42" s="38"/>
      <c r="JR42" s="38"/>
      <c r="JS42" s="38"/>
      <c r="JT42" s="38"/>
      <c r="JU42" s="38"/>
      <c r="JV42" s="38"/>
      <c r="JW42" s="38"/>
      <c r="JX42" s="38"/>
      <c r="JY42" s="38"/>
      <c r="JZ42" s="38"/>
      <c r="KA42" s="38"/>
      <c r="KB42" s="38"/>
      <c r="KC42" s="38"/>
      <c r="KD42" s="38"/>
      <c r="KE42" s="38"/>
      <c r="KF42" s="38"/>
      <c r="KG42" s="38"/>
      <c r="KH42" s="38"/>
      <c r="KI42" s="38"/>
      <c r="KJ42" s="38"/>
      <c r="KK42" s="38"/>
      <c r="KL42" s="38"/>
      <c r="KM42" s="38"/>
      <c r="KN42" s="38"/>
      <c r="KO42" s="38"/>
      <c r="KP42" s="38"/>
      <c r="KQ42" s="38"/>
      <c r="KR42" s="38"/>
      <c r="KS42" s="38"/>
      <c r="KT42" s="38"/>
      <c r="KU42" s="38"/>
      <c r="KV42" s="38"/>
      <c r="KW42" s="38"/>
      <c r="KX42" s="38"/>
      <c r="KY42" s="38"/>
      <c r="KZ42" s="38"/>
      <c r="LA42" s="38"/>
      <c r="LB42" s="38"/>
      <c r="LC42" s="38"/>
      <c r="LD42" s="38"/>
      <c r="LE42" s="38"/>
      <c r="LF42" s="38"/>
      <c r="LG42" s="38"/>
      <c r="LH42" s="38"/>
      <c r="LI42" s="38"/>
      <c r="LJ42" s="38"/>
      <c r="LK42" s="38"/>
    </row>
    <row r="43" spans="2:323" ht="17" thickBot="1" x14ac:dyDescent="0.25">
      <c r="B43" s="109" t="s">
        <v>64</v>
      </c>
      <c r="C43" s="160">
        <f>C36+C40</f>
        <v>249857.9626</v>
      </c>
      <c r="D43" s="38"/>
      <c r="E43" s="134"/>
      <c r="F43" s="75"/>
      <c r="G43" s="75"/>
      <c r="H43" s="135">
        <f>H36+H40</f>
        <v>249857.9626</v>
      </c>
      <c r="I43" s="130" t="s">
        <v>63</v>
      </c>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c r="IX43" s="38"/>
      <c r="IY43" s="38"/>
      <c r="IZ43" s="38"/>
      <c r="JA43" s="38"/>
      <c r="JB43" s="38"/>
      <c r="JC43" s="38"/>
      <c r="JD43" s="38"/>
      <c r="JE43" s="38"/>
      <c r="JF43" s="38"/>
      <c r="JG43" s="38"/>
      <c r="JH43" s="38"/>
      <c r="JI43" s="38"/>
      <c r="JJ43" s="38"/>
      <c r="JK43" s="38"/>
      <c r="JL43" s="38"/>
      <c r="JM43" s="38"/>
      <c r="JN43" s="38"/>
      <c r="JO43" s="38"/>
      <c r="JP43" s="38"/>
      <c r="JQ43" s="38"/>
      <c r="JR43" s="38"/>
      <c r="JS43" s="38"/>
      <c r="JT43" s="38"/>
      <c r="JU43" s="38"/>
      <c r="JV43" s="38"/>
      <c r="JW43" s="38"/>
      <c r="JX43" s="38"/>
      <c r="JY43" s="38"/>
      <c r="JZ43" s="38"/>
      <c r="KA43" s="38"/>
      <c r="KB43" s="38"/>
      <c r="KC43" s="38"/>
      <c r="KD43" s="38"/>
      <c r="KE43" s="38"/>
      <c r="KF43" s="38"/>
      <c r="KG43" s="38"/>
      <c r="KH43" s="38"/>
      <c r="KI43" s="38"/>
      <c r="KJ43" s="38"/>
      <c r="KK43" s="38"/>
      <c r="KL43" s="38"/>
      <c r="KM43" s="38"/>
      <c r="KN43" s="38"/>
      <c r="KO43" s="38"/>
      <c r="KP43" s="38"/>
      <c r="KQ43" s="38"/>
      <c r="KR43" s="38"/>
      <c r="KS43" s="38"/>
      <c r="KT43" s="38"/>
      <c r="KU43" s="38"/>
      <c r="KV43" s="38"/>
      <c r="KW43" s="38"/>
      <c r="KX43" s="38"/>
      <c r="KY43" s="38"/>
      <c r="KZ43" s="38"/>
      <c r="LA43" s="38"/>
      <c r="LB43" s="38"/>
      <c r="LC43" s="38"/>
      <c r="LD43" s="38"/>
      <c r="LE43" s="38"/>
      <c r="LF43" s="38"/>
      <c r="LG43" s="38"/>
      <c r="LH43" s="38"/>
      <c r="LI43" s="38"/>
      <c r="LJ43" s="38"/>
      <c r="LK43" s="38"/>
    </row>
    <row r="44" spans="2:323" hidden="1" x14ac:dyDescent="0.2">
      <c r="B44" s="34" t="s">
        <v>32</v>
      </c>
      <c r="C44" s="35">
        <f>C19</f>
        <v>0</v>
      </c>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c r="IX44" s="38"/>
      <c r="IY44" s="38"/>
      <c r="IZ44" s="38"/>
      <c r="JA44" s="38"/>
      <c r="JB44" s="38"/>
      <c r="JC44" s="38"/>
      <c r="JD44" s="38"/>
      <c r="JE44" s="38"/>
      <c r="JF44" s="38"/>
      <c r="JG44" s="38"/>
      <c r="JH44" s="38"/>
      <c r="JI44" s="38"/>
      <c r="JJ44" s="38"/>
      <c r="JK44" s="38"/>
      <c r="JL44" s="38"/>
      <c r="JM44" s="38"/>
      <c r="JN44" s="38"/>
      <c r="JO44" s="38"/>
      <c r="JP44" s="38"/>
      <c r="JQ44" s="38"/>
      <c r="JR44" s="38"/>
      <c r="JS44" s="38"/>
      <c r="JT44" s="38"/>
      <c r="JU44" s="38"/>
      <c r="JV44" s="38"/>
      <c r="JW44" s="38"/>
      <c r="JX44" s="38"/>
      <c r="JY44" s="38"/>
      <c r="JZ44" s="38"/>
      <c r="KA44" s="38"/>
      <c r="KB44" s="38"/>
      <c r="KC44" s="38"/>
      <c r="KD44" s="38"/>
      <c r="KE44" s="38"/>
      <c r="KF44" s="38"/>
      <c r="KG44" s="38"/>
      <c r="KH44" s="38"/>
      <c r="KI44" s="38"/>
      <c r="KJ44" s="38"/>
      <c r="KK44" s="38"/>
      <c r="KL44" s="38"/>
      <c r="KM44" s="38"/>
      <c r="KN44" s="38"/>
      <c r="KO44" s="38"/>
      <c r="KP44" s="38"/>
      <c r="KQ44" s="38"/>
      <c r="KR44" s="38"/>
      <c r="KS44" s="38"/>
      <c r="KT44" s="38"/>
      <c r="KU44" s="38"/>
      <c r="KV44" s="38"/>
      <c r="KW44" s="38"/>
      <c r="KX44" s="38"/>
      <c r="KY44" s="38"/>
      <c r="KZ44" s="38"/>
      <c r="LA44" s="38"/>
      <c r="LB44" s="38"/>
      <c r="LC44" s="38"/>
      <c r="LD44" s="38"/>
      <c r="LE44" s="38"/>
      <c r="LF44" s="38"/>
      <c r="LG44" s="38"/>
      <c r="LH44" s="38"/>
      <c r="LI44" s="38"/>
      <c r="LJ44" s="38"/>
      <c r="LK44" s="38"/>
    </row>
    <row r="45" spans="2:323" ht="17" hidden="1" thickBot="1" x14ac:dyDescent="0.25">
      <c r="B45" s="36" t="s">
        <v>31</v>
      </c>
      <c r="C45" s="37">
        <f>IF(C19&gt;C42,C42,C42-BR715-C44)</f>
        <v>248357.9626</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c r="HB45" s="38"/>
      <c r="HC45" s="38"/>
      <c r="HD45" s="38"/>
      <c r="HE45" s="38"/>
      <c r="HF45" s="38"/>
      <c r="HG45" s="38"/>
      <c r="HH45" s="38"/>
      <c r="HI45" s="38"/>
      <c r="HJ45" s="38"/>
      <c r="HK45" s="38"/>
      <c r="HL45" s="38"/>
      <c r="HM45" s="38"/>
      <c r="HN45" s="38"/>
      <c r="HO45" s="38"/>
      <c r="HP45" s="38"/>
      <c r="HQ45" s="38"/>
      <c r="HR45" s="38"/>
      <c r="HS45" s="38"/>
      <c r="HT45" s="38"/>
      <c r="HU45" s="38"/>
      <c r="HV45" s="38"/>
      <c r="HW45" s="38"/>
      <c r="HX45" s="38"/>
      <c r="HY45" s="38"/>
      <c r="HZ45" s="38"/>
      <c r="IA45" s="38"/>
      <c r="IB45" s="38"/>
      <c r="IC45" s="38"/>
      <c r="ID45" s="38"/>
      <c r="IE45" s="38"/>
      <c r="IF45" s="38"/>
      <c r="IG45" s="38"/>
      <c r="IH45" s="38"/>
      <c r="II45" s="38"/>
      <c r="IJ45" s="38"/>
      <c r="IK45" s="38"/>
      <c r="IL45" s="38"/>
      <c r="IM45" s="38"/>
      <c r="IN45" s="38"/>
      <c r="IO45" s="38"/>
      <c r="IP45" s="38"/>
      <c r="IQ45" s="38"/>
      <c r="IR45" s="38"/>
      <c r="IS45" s="38"/>
      <c r="IT45" s="38"/>
      <c r="IU45" s="38"/>
      <c r="IV45" s="38"/>
      <c r="IW45" s="38"/>
      <c r="IX45" s="38"/>
      <c r="IY45" s="38"/>
      <c r="IZ45" s="38"/>
      <c r="JA45" s="38"/>
      <c r="JB45" s="38"/>
      <c r="JC45" s="38"/>
      <c r="JD45" s="38"/>
      <c r="JE45" s="38"/>
      <c r="JF45" s="38"/>
      <c r="JG45" s="38"/>
      <c r="JH45" s="38"/>
      <c r="JI45" s="38"/>
      <c r="JJ45" s="38"/>
      <c r="JK45" s="38"/>
      <c r="JL45" s="38"/>
      <c r="JM45" s="38"/>
      <c r="JN45" s="38"/>
      <c r="JO45" s="38"/>
      <c r="JP45" s="38"/>
      <c r="JQ45" s="38"/>
      <c r="JR45" s="38"/>
      <c r="JS45" s="38"/>
      <c r="JT45" s="38"/>
      <c r="JU45" s="38"/>
      <c r="JV45" s="38"/>
      <c r="JW45" s="38"/>
      <c r="JX45" s="38"/>
      <c r="JY45" s="38"/>
      <c r="JZ45" s="38"/>
      <c r="KA45" s="38"/>
      <c r="KB45" s="38"/>
      <c r="KC45" s="38"/>
      <c r="KD45" s="38"/>
      <c r="KE45" s="38"/>
      <c r="KF45" s="38"/>
      <c r="KG45" s="38"/>
      <c r="KH45" s="38"/>
      <c r="KI45" s="38"/>
      <c r="KJ45" s="38"/>
      <c r="KK45" s="38"/>
      <c r="KL45" s="38"/>
      <c r="KM45" s="38"/>
      <c r="KN45" s="38"/>
      <c r="KO45" s="38"/>
      <c r="KP45" s="38"/>
      <c r="KQ45" s="38"/>
      <c r="KR45" s="38"/>
      <c r="KS45" s="38"/>
      <c r="KT45" s="38"/>
      <c r="KU45" s="38"/>
      <c r="KV45" s="38"/>
      <c r="KW45" s="38"/>
      <c r="KX45" s="38"/>
      <c r="KY45" s="38"/>
      <c r="KZ45" s="38"/>
      <c r="LA45" s="38"/>
      <c r="LB45" s="38"/>
      <c r="LC45" s="38"/>
      <c r="LD45" s="38"/>
      <c r="LE45" s="38"/>
      <c r="LF45" s="38"/>
      <c r="LG45" s="38"/>
      <c r="LH45" s="38"/>
      <c r="LI45" s="38"/>
      <c r="LJ45" s="38"/>
      <c r="LK45" s="38"/>
    </row>
    <row r="46" spans="2:323" x14ac:dyDescent="0.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c r="IX46" s="38"/>
      <c r="IY46" s="38"/>
      <c r="IZ46" s="38"/>
      <c r="JA46" s="38"/>
      <c r="JB46" s="38"/>
      <c r="JC46" s="38"/>
      <c r="JD46" s="38"/>
      <c r="JE46" s="38"/>
      <c r="JF46" s="38"/>
      <c r="JG46" s="38"/>
      <c r="JH46" s="38"/>
      <c r="JI46" s="38"/>
      <c r="JJ46" s="38"/>
      <c r="JK46" s="38"/>
      <c r="JL46" s="38"/>
      <c r="JM46" s="38"/>
      <c r="JN46" s="38"/>
      <c r="JO46" s="38"/>
      <c r="JP46" s="38"/>
      <c r="JQ46" s="38"/>
      <c r="JR46" s="38"/>
      <c r="JS46" s="38"/>
      <c r="JT46" s="38"/>
      <c r="JU46" s="38"/>
      <c r="JV46" s="38"/>
      <c r="JW46" s="38"/>
      <c r="JX46" s="38"/>
      <c r="JY46" s="38"/>
      <c r="JZ46" s="38"/>
      <c r="KA46" s="38"/>
      <c r="KB46" s="38"/>
      <c r="KC46" s="38"/>
      <c r="KD46" s="38"/>
      <c r="KE46" s="38"/>
      <c r="KF46" s="38"/>
      <c r="KG46" s="38"/>
      <c r="KH46" s="38"/>
      <c r="KI46" s="38"/>
      <c r="KJ46" s="38"/>
      <c r="KK46" s="38"/>
      <c r="KL46" s="38"/>
      <c r="KM46" s="38"/>
      <c r="KN46" s="38"/>
      <c r="KO46" s="38"/>
      <c r="KP46" s="38"/>
      <c r="KQ46" s="38"/>
      <c r="KR46" s="38"/>
      <c r="KS46" s="38"/>
      <c r="KT46" s="38"/>
      <c r="KU46" s="38"/>
      <c r="KV46" s="38"/>
      <c r="KW46" s="38"/>
      <c r="KX46" s="38"/>
      <c r="KY46" s="38"/>
      <c r="KZ46" s="38"/>
      <c r="LA46" s="38"/>
      <c r="LB46" s="38"/>
      <c r="LC46" s="38"/>
      <c r="LD46" s="38"/>
      <c r="LE46" s="38"/>
      <c r="LF46" s="38"/>
      <c r="LG46" s="38"/>
      <c r="LH46" s="38"/>
      <c r="LI46" s="38"/>
      <c r="LJ46" s="38"/>
      <c r="LK46" s="38"/>
    </row>
    <row r="47" spans="2:323" x14ac:dyDescent="0.2">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c r="IW47" s="38"/>
      <c r="IX47" s="38"/>
      <c r="IY47" s="38"/>
      <c r="IZ47" s="38"/>
      <c r="JA47" s="38"/>
      <c r="JB47" s="38"/>
      <c r="JC47" s="38"/>
      <c r="JD47" s="38"/>
      <c r="JE47" s="38"/>
      <c r="JF47" s="38"/>
      <c r="JG47" s="38"/>
      <c r="JH47" s="38"/>
      <c r="JI47" s="38"/>
      <c r="JJ47" s="38"/>
      <c r="JK47" s="38"/>
      <c r="JL47" s="38"/>
      <c r="JM47" s="38"/>
      <c r="JN47" s="38"/>
      <c r="JO47" s="38"/>
      <c r="JP47" s="38"/>
      <c r="JQ47" s="38"/>
      <c r="JR47" s="38"/>
      <c r="JS47" s="38"/>
      <c r="JT47" s="38"/>
      <c r="JU47" s="38"/>
      <c r="JV47" s="38"/>
      <c r="JW47" s="38"/>
      <c r="JX47" s="38"/>
      <c r="JY47" s="38"/>
      <c r="JZ47" s="38"/>
      <c r="KA47" s="38"/>
      <c r="KB47" s="38"/>
      <c r="KC47" s="38"/>
      <c r="KD47" s="38"/>
      <c r="KE47" s="38"/>
      <c r="KF47" s="38"/>
      <c r="KG47" s="38"/>
      <c r="KH47" s="38"/>
      <c r="KI47" s="38"/>
      <c r="KJ47" s="38"/>
      <c r="KK47" s="38"/>
      <c r="KL47" s="38"/>
      <c r="KM47" s="38"/>
      <c r="KN47" s="38"/>
      <c r="KO47" s="38"/>
      <c r="KP47" s="38"/>
      <c r="KQ47" s="38"/>
      <c r="KR47" s="38"/>
      <c r="KS47" s="38"/>
      <c r="KT47" s="38"/>
      <c r="KU47" s="38"/>
      <c r="KV47" s="38"/>
      <c r="KW47" s="38"/>
      <c r="KX47" s="38"/>
      <c r="KY47" s="38"/>
      <c r="KZ47" s="38"/>
      <c r="LA47" s="38"/>
      <c r="LB47" s="38"/>
      <c r="LC47" s="38"/>
      <c r="LD47" s="38"/>
      <c r="LE47" s="38"/>
      <c r="LF47" s="38"/>
      <c r="LG47" s="38"/>
      <c r="LH47" s="38"/>
      <c r="LI47" s="38"/>
      <c r="LJ47" s="38"/>
      <c r="LK47" s="38"/>
    </row>
    <row r="48" spans="2:323" x14ac:dyDescent="0.2">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c r="IX48" s="38"/>
      <c r="IY48" s="38"/>
      <c r="IZ48" s="38"/>
      <c r="JA48" s="38"/>
      <c r="JB48" s="38"/>
      <c r="JC48" s="38"/>
      <c r="JD48" s="38"/>
      <c r="JE48" s="38"/>
      <c r="JF48" s="38"/>
      <c r="JG48" s="38"/>
      <c r="JH48" s="38"/>
      <c r="JI48" s="38"/>
      <c r="JJ48" s="38"/>
      <c r="JK48" s="38"/>
      <c r="JL48" s="38"/>
      <c r="JM48" s="38"/>
      <c r="JN48" s="38"/>
      <c r="JO48" s="38"/>
      <c r="JP48" s="38"/>
      <c r="JQ48" s="38"/>
      <c r="JR48" s="38"/>
      <c r="JS48" s="38"/>
      <c r="JT48" s="38"/>
      <c r="JU48" s="38"/>
      <c r="JV48" s="38"/>
      <c r="JW48" s="38"/>
      <c r="JX48" s="38"/>
      <c r="JY48" s="38"/>
      <c r="JZ48" s="38"/>
      <c r="KA48" s="38"/>
      <c r="KB48" s="38"/>
      <c r="KC48" s="38"/>
      <c r="KD48" s="38"/>
      <c r="KE48" s="38"/>
      <c r="KF48" s="38"/>
      <c r="KG48" s="38"/>
      <c r="KH48" s="38"/>
      <c r="KI48" s="38"/>
      <c r="KJ48" s="38"/>
      <c r="KK48" s="38"/>
      <c r="KL48" s="38"/>
      <c r="KM48" s="38"/>
      <c r="KN48" s="38"/>
      <c r="KO48" s="38"/>
      <c r="KP48" s="38"/>
      <c r="KQ48" s="38"/>
      <c r="KR48" s="38"/>
      <c r="KS48" s="38"/>
      <c r="KT48" s="38"/>
      <c r="KU48" s="38"/>
      <c r="KV48" s="38"/>
      <c r="KW48" s="38"/>
      <c r="KX48" s="38"/>
      <c r="KY48" s="38"/>
      <c r="KZ48" s="38"/>
      <c r="LA48" s="38"/>
      <c r="LB48" s="38"/>
      <c r="LC48" s="38"/>
      <c r="LD48" s="38"/>
      <c r="LE48" s="38"/>
      <c r="LF48" s="38"/>
      <c r="LG48" s="38"/>
      <c r="LH48" s="38"/>
      <c r="LI48" s="38"/>
      <c r="LJ48" s="38"/>
      <c r="LK48" s="38"/>
    </row>
    <row r="49" spans="2:323" x14ac:dyDescent="0.2">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c r="HE49" s="38"/>
      <c r="HF49" s="38"/>
      <c r="HG49" s="38"/>
      <c r="HH49" s="38"/>
      <c r="HI49" s="38"/>
      <c r="HJ49" s="38"/>
      <c r="HK49" s="38"/>
      <c r="HL49" s="38"/>
      <c r="HM49" s="38"/>
      <c r="HN49" s="38"/>
      <c r="HO49" s="38"/>
      <c r="HP49" s="38"/>
      <c r="HQ49" s="38"/>
      <c r="HR49" s="38"/>
      <c r="HS49" s="38"/>
      <c r="HT49" s="38"/>
      <c r="HU49" s="38"/>
      <c r="HV49" s="38"/>
      <c r="HW49" s="38"/>
      <c r="HX49" s="38"/>
      <c r="HY49" s="38"/>
      <c r="HZ49" s="38"/>
      <c r="IA49" s="38"/>
      <c r="IB49" s="38"/>
      <c r="IC49" s="38"/>
      <c r="ID49" s="38"/>
      <c r="IE49" s="38"/>
      <c r="IF49" s="38"/>
      <c r="IG49" s="38"/>
      <c r="IH49" s="38"/>
      <c r="II49" s="38"/>
      <c r="IJ49" s="38"/>
      <c r="IK49" s="38"/>
      <c r="IL49" s="38"/>
      <c r="IM49" s="38"/>
      <c r="IN49" s="38"/>
      <c r="IO49" s="38"/>
      <c r="IP49" s="38"/>
      <c r="IQ49" s="38"/>
      <c r="IR49" s="38"/>
      <c r="IS49" s="38"/>
      <c r="IT49" s="38"/>
      <c r="IU49" s="38"/>
      <c r="IV49" s="38"/>
      <c r="IW49" s="38"/>
      <c r="IX49" s="38"/>
      <c r="IY49" s="38"/>
      <c r="IZ49" s="38"/>
      <c r="JA49" s="38"/>
      <c r="JB49" s="38"/>
      <c r="JC49" s="38"/>
      <c r="JD49" s="38"/>
      <c r="JE49" s="38"/>
      <c r="JF49" s="38"/>
      <c r="JG49" s="38"/>
      <c r="JH49" s="38"/>
      <c r="JI49" s="38"/>
      <c r="JJ49" s="38"/>
      <c r="JK49" s="38"/>
      <c r="JL49" s="38"/>
      <c r="JM49" s="38"/>
      <c r="JN49" s="38"/>
      <c r="JO49" s="38"/>
      <c r="JP49" s="38"/>
      <c r="JQ49" s="38"/>
      <c r="JR49" s="38"/>
      <c r="JS49" s="38"/>
      <c r="JT49" s="38"/>
      <c r="JU49" s="38"/>
      <c r="JV49" s="38"/>
      <c r="JW49" s="38"/>
      <c r="JX49" s="38"/>
      <c r="JY49" s="38"/>
      <c r="JZ49" s="38"/>
      <c r="KA49" s="38"/>
      <c r="KB49" s="38"/>
      <c r="KC49" s="38"/>
      <c r="KD49" s="38"/>
      <c r="KE49" s="38"/>
      <c r="KF49" s="38"/>
      <c r="KG49" s="38"/>
      <c r="KH49" s="38"/>
      <c r="KI49" s="38"/>
      <c r="KJ49" s="38"/>
      <c r="KK49" s="38"/>
      <c r="KL49" s="38"/>
      <c r="KM49" s="38"/>
      <c r="KN49" s="38"/>
      <c r="KO49" s="38"/>
      <c r="KP49" s="38"/>
      <c r="KQ49" s="38"/>
      <c r="KR49" s="38"/>
      <c r="KS49" s="38"/>
      <c r="KT49" s="38"/>
      <c r="KU49" s="38"/>
      <c r="KV49" s="38"/>
      <c r="KW49" s="38"/>
      <c r="KX49" s="38"/>
      <c r="KY49" s="38"/>
      <c r="KZ49" s="38"/>
      <c r="LA49" s="38"/>
      <c r="LB49" s="38"/>
      <c r="LC49" s="38"/>
      <c r="LD49" s="38"/>
      <c r="LE49" s="38"/>
      <c r="LF49" s="38"/>
      <c r="LG49" s="38"/>
      <c r="LH49" s="38"/>
      <c r="LI49" s="38"/>
      <c r="LJ49" s="38"/>
      <c r="LK49" s="38"/>
    </row>
    <row r="50" spans="2:323" ht="16" customHeight="1" x14ac:dyDescent="0.2">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c r="IW50" s="38"/>
      <c r="IX50" s="38"/>
      <c r="IY50" s="38"/>
      <c r="IZ50" s="38"/>
      <c r="JA50" s="38"/>
      <c r="JB50" s="38"/>
      <c r="JC50" s="38"/>
      <c r="JD50" s="38"/>
      <c r="JE50" s="38"/>
      <c r="JF50" s="38"/>
      <c r="JG50" s="38"/>
      <c r="JH50" s="38"/>
      <c r="JI50" s="38"/>
      <c r="JJ50" s="38"/>
      <c r="JK50" s="38"/>
      <c r="JL50" s="38"/>
      <c r="JM50" s="38"/>
      <c r="JN50" s="38"/>
      <c r="JO50" s="38"/>
      <c r="JP50" s="38"/>
      <c r="JQ50" s="38"/>
      <c r="JR50" s="38"/>
      <c r="JS50" s="38"/>
      <c r="JT50" s="38"/>
      <c r="JU50" s="38"/>
      <c r="JV50" s="38"/>
      <c r="JW50" s="38"/>
      <c r="JX50" s="38"/>
      <c r="JY50" s="38"/>
      <c r="JZ50" s="38"/>
      <c r="KA50" s="38"/>
      <c r="KB50" s="38"/>
      <c r="KC50" s="38"/>
      <c r="KD50" s="38"/>
      <c r="KE50" s="38"/>
      <c r="KF50" s="38"/>
      <c r="KG50" s="38"/>
      <c r="KH50" s="38"/>
      <c r="KI50" s="38"/>
      <c r="KJ50" s="38"/>
      <c r="KK50" s="38"/>
      <c r="KL50" s="38"/>
      <c r="KM50" s="38"/>
      <c r="KN50" s="38"/>
      <c r="KO50" s="38"/>
      <c r="KP50" s="38"/>
      <c r="KQ50" s="38"/>
      <c r="KR50" s="38"/>
      <c r="KS50" s="38"/>
      <c r="KT50" s="38"/>
      <c r="KU50" s="38"/>
      <c r="KV50" s="38"/>
      <c r="KW50" s="38"/>
      <c r="KX50" s="38"/>
      <c r="KY50" s="38"/>
      <c r="KZ50" s="38"/>
      <c r="LA50" s="38"/>
      <c r="LB50" s="38"/>
      <c r="LC50" s="38"/>
      <c r="LD50" s="38"/>
      <c r="LE50" s="38"/>
      <c r="LF50" s="38"/>
      <c r="LG50" s="38"/>
      <c r="LH50" s="38"/>
      <c r="LI50" s="38"/>
      <c r="LJ50" s="38"/>
      <c r="LK50" s="38"/>
    </row>
    <row r="51" spans="2:323" x14ac:dyDescent="0.2">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c r="KY51" s="38"/>
      <c r="KZ51" s="38"/>
      <c r="LA51" s="38"/>
      <c r="LB51" s="38"/>
      <c r="LC51" s="38"/>
      <c r="LD51" s="38"/>
      <c r="LE51" s="38"/>
      <c r="LF51" s="38"/>
      <c r="LG51" s="38"/>
      <c r="LH51" s="38"/>
      <c r="LI51" s="38"/>
      <c r="LJ51" s="38"/>
      <c r="LK51" s="38"/>
    </row>
    <row r="52" spans="2:323" ht="16" customHeight="1" x14ac:dyDescent="0.2">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c r="IX52" s="38"/>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row>
    <row r="53" spans="2:323" x14ac:dyDescent="0.2">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c r="IX53" s="38"/>
      <c r="IY53" s="38"/>
      <c r="IZ53" s="38"/>
      <c r="JA53" s="38"/>
      <c r="JB53" s="38"/>
      <c r="JC53" s="38"/>
      <c r="JD53" s="38"/>
      <c r="JE53" s="38"/>
      <c r="JF53" s="38"/>
      <c r="JG53" s="38"/>
      <c r="JH53" s="38"/>
      <c r="JI53" s="38"/>
      <c r="JJ53" s="38"/>
      <c r="JK53" s="38"/>
      <c r="JL53" s="38"/>
      <c r="JM53" s="38"/>
      <c r="JN53" s="38"/>
      <c r="JO53" s="38"/>
      <c r="JP53" s="38"/>
      <c r="JQ53" s="38"/>
      <c r="JR53" s="38"/>
      <c r="JS53" s="38"/>
      <c r="JT53" s="38"/>
      <c r="JU53" s="38"/>
      <c r="JV53" s="38"/>
      <c r="JW53" s="38"/>
      <c r="JX53" s="38"/>
      <c r="JY53" s="38"/>
      <c r="JZ53" s="38"/>
      <c r="KA53" s="38"/>
      <c r="KB53" s="38"/>
      <c r="KC53" s="38"/>
      <c r="KD53" s="38"/>
      <c r="KE53" s="38"/>
      <c r="KF53" s="38"/>
      <c r="KG53" s="38"/>
      <c r="KH53" s="38"/>
      <c r="KI53" s="38"/>
      <c r="KJ53" s="38"/>
      <c r="KK53" s="38"/>
      <c r="KL53" s="38"/>
      <c r="KM53" s="38"/>
      <c r="KN53" s="38"/>
      <c r="KO53" s="38"/>
      <c r="KP53" s="38"/>
      <c r="KQ53" s="38"/>
      <c r="KR53" s="38"/>
      <c r="KS53" s="38"/>
      <c r="KT53" s="38"/>
      <c r="KU53" s="38"/>
      <c r="KV53" s="38"/>
      <c r="KW53" s="38"/>
      <c r="KX53" s="38"/>
      <c r="KY53" s="38"/>
      <c r="KZ53" s="38"/>
      <c r="LA53" s="38"/>
      <c r="LB53" s="38"/>
      <c r="LC53" s="38"/>
      <c r="LD53" s="38"/>
      <c r="LE53" s="38"/>
      <c r="LF53" s="38"/>
      <c r="LG53" s="38"/>
      <c r="LH53" s="38"/>
      <c r="LI53" s="38"/>
      <c r="LJ53" s="38"/>
      <c r="LK53" s="38"/>
    </row>
    <row r="54" spans="2:323" ht="19" customHeigh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c r="HG54" s="38"/>
      <c r="HH54" s="38"/>
      <c r="HI54" s="38"/>
      <c r="HJ54" s="38"/>
      <c r="HK54" s="38"/>
      <c r="HL54" s="38"/>
      <c r="HM54" s="38"/>
      <c r="HN54" s="38"/>
      <c r="HO54" s="38"/>
      <c r="HP54" s="38"/>
      <c r="HQ54" s="38"/>
      <c r="HR54" s="38"/>
      <c r="HS54" s="38"/>
      <c r="HT54" s="38"/>
      <c r="HU54" s="38"/>
      <c r="HV54" s="38"/>
      <c r="HW54" s="38"/>
      <c r="HX54" s="38"/>
      <c r="HY54" s="38"/>
      <c r="HZ54" s="38"/>
      <c r="IA54" s="38"/>
      <c r="IB54" s="38"/>
      <c r="IC54" s="38"/>
      <c r="ID54" s="38"/>
      <c r="IE54" s="38"/>
      <c r="IF54" s="38"/>
      <c r="IG54" s="38"/>
      <c r="IH54" s="38"/>
      <c r="II54" s="38"/>
      <c r="IJ54" s="38"/>
      <c r="IK54" s="38"/>
      <c r="IL54" s="38"/>
      <c r="IM54" s="38"/>
      <c r="IN54" s="38"/>
      <c r="IO54" s="38"/>
      <c r="IP54" s="38"/>
      <c r="IQ54" s="38"/>
      <c r="IR54" s="38"/>
      <c r="IS54" s="38"/>
      <c r="IT54" s="38"/>
      <c r="IU54" s="38"/>
      <c r="IV54" s="38"/>
      <c r="IW54" s="38"/>
      <c r="IX54" s="38"/>
      <c r="IY54" s="38"/>
      <c r="IZ54" s="38"/>
      <c r="JA54" s="38"/>
      <c r="JB54" s="38"/>
      <c r="JC54" s="38"/>
      <c r="JD54" s="38"/>
      <c r="JE54" s="38"/>
      <c r="JF54" s="38"/>
      <c r="JG54" s="38"/>
      <c r="JH54" s="38"/>
      <c r="JI54" s="38"/>
      <c r="JJ54" s="38"/>
      <c r="JK54" s="38"/>
      <c r="JL54" s="38"/>
      <c r="JM54" s="38"/>
      <c r="JN54" s="38"/>
      <c r="JO54" s="38"/>
      <c r="JP54" s="38"/>
      <c r="JQ54" s="38"/>
      <c r="JR54" s="38"/>
      <c r="JS54" s="38"/>
      <c r="JT54" s="38"/>
      <c r="JU54" s="38"/>
      <c r="JV54" s="38"/>
      <c r="JW54" s="38"/>
      <c r="JX54" s="38"/>
      <c r="JY54" s="38"/>
      <c r="JZ54" s="38"/>
      <c r="KA54" s="38"/>
      <c r="KB54" s="38"/>
      <c r="KC54" s="38"/>
      <c r="KD54" s="38"/>
      <c r="KE54" s="38"/>
      <c r="KF54" s="38"/>
      <c r="KG54" s="38"/>
      <c r="KH54" s="38"/>
      <c r="KI54" s="38"/>
      <c r="KJ54" s="38"/>
      <c r="KK54" s="38"/>
      <c r="KL54" s="38"/>
      <c r="KM54" s="38"/>
      <c r="KN54" s="38"/>
      <c r="KO54" s="38"/>
      <c r="KP54" s="38"/>
      <c r="KQ54" s="38"/>
      <c r="KR54" s="38"/>
      <c r="KS54" s="38"/>
      <c r="KT54" s="38"/>
      <c r="KU54" s="38"/>
      <c r="KV54" s="38"/>
      <c r="KW54" s="38"/>
      <c r="KX54" s="38"/>
      <c r="KY54" s="38"/>
      <c r="KZ54" s="38"/>
      <c r="LA54" s="38"/>
      <c r="LB54" s="38"/>
      <c r="LC54" s="38"/>
      <c r="LD54" s="38"/>
      <c r="LE54" s="38"/>
      <c r="LF54" s="38"/>
      <c r="LG54" s="38"/>
      <c r="LH54" s="38"/>
      <c r="LI54" s="38"/>
      <c r="LJ54" s="38"/>
      <c r="LK54" s="38"/>
    </row>
    <row r="55" spans="2:323" ht="19" customHeight="1" x14ac:dyDescent="0.2">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c r="HE55" s="38"/>
      <c r="HF55" s="38"/>
      <c r="HG55" s="38"/>
      <c r="HH55" s="38"/>
      <c r="HI55" s="38"/>
      <c r="HJ55" s="38"/>
      <c r="HK55" s="38"/>
      <c r="HL55" s="38"/>
      <c r="HM55" s="38"/>
      <c r="HN55" s="38"/>
      <c r="HO55" s="38"/>
      <c r="HP55" s="38"/>
      <c r="HQ55" s="38"/>
      <c r="HR55" s="38"/>
      <c r="HS55" s="38"/>
      <c r="HT55" s="38"/>
      <c r="HU55" s="38"/>
      <c r="HV55" s="38"/>
      <c r="HW55" s="38"/>
      <c r="HX55" s="38"/>
      <c r="HY55" s="38"/>
      <c r="HZ55" s="38"/>
      <c r="IA55" s="38"/>
      <c r="IB55" s="38"/>
      <c r="IC55" s="38"/>
      <c r="ID55" s="38"/>
      <c r="IE55" s="38"/>
      <c r="IF55" s="38"/>
      <c r="IG55" s="38"/>
      <c r="IH55" s="38"/>
      <c r="II55" s="38"/>
      <c r="IJ55" s="38"/>
      <c r="IK55" s="38"/>
      <c r="IL55" s="38"/>
      <c r="IM55" s="38"/>
      <c r="IN55" s="38"/>
      <c r="IO55" s="38"/>
      <c r="IP55" s="38"/>
      <c r="IQ55" s="38"/>
      <c r="IR55" s="38"/>
      <c r="IS55" s="38"/>
      <c r="IT55" s="38"/>
      <c r="IU55" s="38"/>
      <c r="IV55" s="38"/>
      <c r="IW55" s="38"/>
      <c r="IX55" s="38"/>
      <c r="IY55" s="38"/>
      <c r="IZ55" s="38"/>
      <c r="JA55" s="38"/>
      <c r="JB55" s="38"/>
      <c r="JC55" s="38"/>
      <c r="JD55" s="38"/>
      <c r="JE55" s="38"/>
      <c r="JF55" s="38"/>
      <c r="JG55" s="38"/>
      <c r="JH55" s="38"/>
      <c r="JI55" s="38"/>
      <c r="JJ55" s="38"/>
      <c r="JK55" s="38"/>
      <c r="JL55" s="38"/>
      <c r="JM55" s="38"/>
      <c r="JN55" s="38"/>
      <c r="JO55" s="38"/>
      <c r="JP55" s="38"/>
      <c r="JQ55" s="38"/>
      <c r="JR55" s="38"/>
      <c r="JS55" s="38"/>
      <c r="JT55" s="38"/>
      <c r="JU55" s="38"/>
      <c r="JV55" s="38"/>
      <c r="JW55" s="38"/>
      <c r="JX55" s="38"/>
      <c r="JY55" s="38"/>
      <c r="JZ55" s="38"/>
      <c r="KA55" s="38"/>
      <c r="KB55" s="38"/>
      <c r="KC55" s="38"/>
      <c r="KD55" s="38"/>
      <c r="KE55" s="38"/>
      <c r="KF55" s="38"/>
      <c r="KG55" s="38"/>
      <c r="KH55" s="38"/>
      <c r="KI55" s="38"/>
      <c r="KJ55" s="38"/>
      <c r="KK55" s="38"/>
      <c r="KL55" s="38"/>
      <c r="KM55" s="38"/>
      <c r="KN55" s="38"/>
      <c r="KO55" s="38"/>
      <c r="KP55" s="38"/>
      <c r="KQ55" s="38"/>
      <c r="KR55" s="38"/>
      <c r="KS55" s="38"/>
      <c r="KT55" s="38"/>
      <c r="KU55" s="38"/>
      <c r="KV55" s="38"/>
      <c r="KW55" s="38"/>
      <c r="KX55" s="38"/>
      <c r="KY55" s="38"/>
      <c r="KZ55" s="38"/>
      <c r="LA55" s="38"/>
      <c r="LB55" s="38"/>
      <c r="LC55" s="38"/>
      <c r="LD55" s="38"/>
      <c r="LE55" s="38"/>
      <c r="LF55" s="38"/>
      <c r="LG55" s="38"/>
      <c r="LH55" s="38"/>
      <c r="LI55" s="38"/>
      <c r="LJ55" s="38"/>
      <c r="LK55" s="38"/>
    </row>
    <row r="56" spans="2:323" ht="16" customHeight="1" x14ac:dyDescent="0.2">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c r="IW56" s="38"/>
      <c r="IX56" s="38"/>
      <c r="IY56" s="38"/>
      <c r="IZ56" s="38"/>
      <c r="JA56" s="38"/>
      <c r="JB56" s="38"/>
      <c r="JC56" s="38"/>
      <c r="JD56" s="38"/>
      <c r="JE56" s="38"/>
      <c r="JF56" s="38"/>
      <c r="JG56" s="38"/>
      <c r="JH56" s="38"/>
      <c r="JI56" s="38"/>
      <c r="JJ56" s="38"/>
      <c r="JK56" s="38"/>
      <c r="JL56" s="38"/>
      <c r="JM56" s="38"/>
      <c r="JN56" s="38"/>
      <c r="JO56" s="38"/>
      <c r="JP56" s="38"/>
      <c r="JQ56" s="38"/>
      <c r="JR56" s="38"/>
      <c r="JS56" s="38"/>
      <c r="JT56" s="38"/>
      <c r="JU56" s="38"/>
      <c r="JV56" s="38"/>
      <c r="JW56" s="38"/>
      <c r="JX56" s="38"/>
      <c r="JY56" s="38"/>
      <c r="JZ56" s="38"/>
      <c r="KA56" s="38"/>
      <c r="KB56" s="38"/>
      <c r="KC56" s="38"/>
      <c r="KD56" s="38"/>
      <c r="KE56" s="38"/>
      <c r="KF56" s="38"/>
      <c r="KG56" s="38"/>
      <c r="KH56" s="38"/>
      <c r="KI56" s="38"/>
      <c r="KJ56" s="38"/>
      <c r="KK56" s="38"/>
      <c r="KL56" s="38"/>
      <c r="KM56" s="38"/>
      <c r="KN56" s="38"/>
      <c r="KO56" s="38"/>
      <c r="KP56" s="38"/>
      <c r="KQ56" s="38"/>
      <c r="KR56" s="38"/>
      <c r="KS56" s="38"/>
      <c r="KT56" s="38"/>
      <c r="KU56" s="38"/>
      <c r="KV56" s="38"/>
      <c r="KW56" s="38"/>
      <c r="KX56" s="38"/>
      <c r="KY56" s="38"/>
      <c r="KZ56" s="38"/>
      <c r="LA56" s="38"/>
      <c r="LB56" s="38"/>
      <c r="LC56" s="38"/>
      <c r="LD56" s="38"/>
      <c r="LE56" s="38"/>
      <c r="LF56" s="38"/>
      <c r="LG56" s="38"/>
      <c r="LH56" s="38"/>
      <c r="LI56" s="38"/>
      <c r="LJ56" s="38"/>
      <c r="LK56" s="38"/>
    </row>
    <row r="57" spans="2:323" x14ac:dyDescent="0.2">
      <c r="B57" s="120"/>
      <c r="C57" s="120"/>
      <c r="D57" s="120"/>
      <c r="E57" s="120"/>
      <c r="F57" s="120"/>
      <c r="G57" s="120"/>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O57" s="38"/>
      <c r="GP57" s="38"/>
      <c r="GQ57" s="38"/>
      <c r="GR57" s="38"/>
      <c r="GS57" s="38"/>
      <c r="GT57" s="38"/>
      <c r="GU57" s="38"/>
      <c r="GV57" s="38"/>
      <c r="GW57" s="38"/>
      <c r="GX57" s="38"/>
      <c r="GY57" s="38"/>
      <c r="GZ57" s="38"/>
      <c r="HA57" s="38"/>
      <c r="HB57" s="38"/>
      <c r="HC57" s="38"/>
      <c r="HD57" s="38"/>
      <c r="HE57" s="38"/>
      <c r="HF57" s="38"/>
      <c r="HG57" s="38"/>
      <c r="HH57" s="38"/>
      <c r="HI57" s="38"/>
      <c r="HJ57" s="38"/>
      <c r="HK57" s="38"/>
      <c r="HL57" s="38"/>
      <c r="HM57" s="38"/>
      <c r="HN57" s="38"/>
      <c r="HO57" s="38"/>
      <c r="HP57" s="38"/>
      <c r="HQ57" s="38"/>
      <c r="HR57" s="38"/>
      <c r="HS57" s="38"/>
      <c r="HT57" s="38"/>
      <c r="HU57" s="38"/>
      <c r="HV57" s="38"/>
      <c r="HW57" s="38"/>
      <c r="HX57" s="38"/>
      <c r="HY57" s="38"/>
      <c r="HZ57" s="38"/>
      <c r="IA57" s="38"/>
      <c r="IB57" s="38"/>
      <c r="IC57" s="38"/>
      <c r="ID57" s="38"/>
      <c r="IE57" s="38"/>
      <c r="IF57" s="38"/>
      <c r="IG57" s="38"/>
      <c r="IH57" s="38"/>
      <c r="II57" s="38"/>
      <c r="IJ57" s="38"/>
      <c r="IK57" s="38"/>
      <c r="IL57" s="38"/>
      <c r="IM57" s="38"/>
      <c r="IN57" s="38"/>
      <c r="IO57" s="38"/>
      <c r="IP57" s="38"/>
      <c r="IQ57" s="38"/>
      <c r="IR57" s="38"/>
      <c r="IS57" s="38"/>
      <c r="IT57" s="38"/>
      <c r="IU57" s="38"/>
      <c r="IV57" s="38"/>
      <c r="IW57" s="38"/>
      <c r="IX57" s="38"/>
      <c r="IY57" s="38"/>
      <c r="IZ57" s="38"/>
      <c r="JA57" s="38"/>
      <c r="JB57" s="38"/>
      <c r="JC57" s="38"/>
      <c r="JD57" s="38"/>
      <c r="JE57" s="38"/>
      <c r="JF57" s="38"/>
      <c r="JG57" s="38"/>
      <c r="JH57" s="38"/>
      <c r="JI57" s="38"/>
      <c r="JJ57" s="38"/>
      <c r="JK57" s="38"/>
      <c r="JL57" s="38"/>
      <c r="JM57" s="38"/>
      <c r="JN57" s="38"/>
      <c r="JO57" s="38"/>
      <c r="JP57" s="38"/>
      <c r="JQ57" s="38"/>
      <c r="JR57" s="38"/>
      <c r="JS57" s="38"/>
      <c r="JT57" s="38"/>
      <c r="JU57" s="38"/>
      <c r="JV57" s="38"/>
      <c r="JW57" s="38"/>
      <c r="JX57" s="38"/>
      <c r="JY57" s="38"/>
      <c r="JZ57" s="38"/>
      <c r="KA57" s="38"/>
      <c r="KB57" s="38"/>
      <c r="KC57" s="38"/>
      <c r="KD57" s="38"/>
      <c r="KE57" s="38"/>
      <c r="KF57" s="38"/>
      <c r="KG57" s="38"/>
      <c r="KH57" s="38"/>
      <c r="KI57" s="38"/>
      <c r="KJ57" s="38"/>
      <c r="KK57" s="38"/>
      <c r="KL57" s="38"/>
      <c r="KM57" s="38"/>
      <c r="KN57" s="38"/>
      <c r="KO57" s="38"/>
      <c r="KP57" s="38"/>
      <c r="KQ57" s="38"/>
      <c r="KR57" s="38"/>
      <c r="KS57" s="38"/>
      <c r="KT57" s="38"/>
      <c r="KU57" s="38"/>
      <c r="KV57" s="38"/>
      <c r="KW57" s="38"/>
      <c r="KX57" s="38"/>
      <c r="KY57" s="38"/>
      <c r="KZ57" s="38"/>
      <c r="LA57" s="38"/>
      <c r="LB57" s="38"/>
      <c r="LC57" s="38"/>
      <c r="LD57" s="38"/>
      <c r="LE57" s="38"/>
      <c r="LF57" s="38"/>
      <c r="LG57" s="38"/>
      <c r="LH57" s="38"/>
      <c r="LI57" s="38"/>
      <c r="LJ57" s="38"/>
      <c r="LK57" s="38"/>
    </row>
    <row r="58" spans="2:323" x14ac:dyDescent="0.2">
      <c r="B58" s="120"/>
      <c r="C58" s="120"/>
      <c r="D58" s="120"/>
      <c r="E58" s="120"/>
      <c r="F58" s="120"/>
      <c r="G58" s="120"/>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c r="GK58" s="38"/>
      <c r="GL58" s="38"/>
      <c r="GM58" s="38"/>
      <c r="GN58" s="38"/>
      <c r="GO58" s="38"/>
      <c r="GP58" s="38"/>
      <c r="GQ58" s="38"/>
      <c r="GR58" s="38"/>
      <c r="GS58" s="38"/>
      <c r="GT58" s="38"/>
      <c r="GU58" s="38"/>
      <c r="GV58" s="38"/>
      <c r="GW58" s="38"/>
      <c r="GX58" s="38"/>
      <c r="GY58" s="38"/>
      <c r="GZ58" s="38"/>
      <c r="HA58" s="38"/>
      <c r="HB58" s="38"/>
      <c r="HC58" s="38"/>
      <c r="HD58" s="38"/>
      <c r="HE58" s="38"/>
      <c r="HF58" s="38"/>
      <c r="HG58" s="38"/>
      <c r="HH58" s="38"/>
      <c r="HI58" s="38"/>
      <c r="HJ58" s="38"/>
      <c r="HK58" s="38"/>
      <c r="HL58" s="38"/>
      <c r="HM58" s="38"/>
      <c r="HN58" s="38"/>
      <c r="HO58" s="38"/>
      <c r="HP58" s="38"/>
      <c r="HQ58" s="38"/>
      <c r="HR58" s="38"/>
      <c r="HS58" s="38"/>
      <c r="HT58" s="38"/>
      <c r="HU58" s="38"/>
      <c r="HV58" s="38"/>
      <c r="HW58" s="38"/>
      <c r="HX58" s="38"/>
      <c r="HY58" s="38"/>
      <c r="HZ58" s="38"/>
      <c r="IA58" s="38"/>
      <c r="IB58" s="38"/>
      <c r="IC58" s="38"/>
      <c r="ID58" s="38"/>
      <c r="IE58" s="38"/>
      <c r="IF58" s="38"/>
      <c r="IG58" s="38"/>
      <c r="IH58" s="38"/>
      <c r="II58" s="38"/>
      <c r="IJ58" s="38"/>
      <c r="IK58" s="38"/>
      <c r="IL58" s="38"/>
      <c r="IM58" s="38"/>
      <c r="IN58" s="38"/>
      <c r="IO58" s="38"/>
      <c r="IP58" s="38"/>
      <c r="IQ58" s="38"/>
      <c r="IR58" s="38"/>
      <c r="IS58" s="38"/>
      <c r="IT58" s="38"/>
      <c r="IU58" s="38"/>
      <c r="IV58" s="38"/>
      <c r="IW58" s="38"/>
      <c r="IX58" s="38"/>
      <c r="IY58" s="38"/>
      <c r="IZ58" s="38"/>
      <c r="JA58" s="38"/>
      <c r="JB58" s="38"/>
      <c r="JC58" s="38"/>
      <c r="JD58" s="38"/>
      <c r="JE58" s="38"/>
      <c r="JF58" s="38"/>
      <c r="JG58" s="38"/>
      <c r="JH58" s="38"/>
      <c r="JI58" s="38"/>
      <c r="JJ58" s="38"/>
      <c r="JK58" s="38"/>
      <c r="JL58" s="38"/>
      <c r="JM58" s="38"/>
      <c r="JN58" s="38"/>
      <c r="JO58" s="38"/>
      <c r="JP58" s="38"/>
      <c r="JQ58" s="38"/>
      <c r="JR58" s="38"/>
      <c r="JS58" s="38"/>
      <c r="JT58" s="38"/>
      <c r="JU58" s="38"/>
      <c r="JV58" s="38"/>
      <c r="JW58" s="38"/>
      <c r="JX58" s="38"/>
      <c r="JY58" s="38"/>
      <c r="JZ58" s="38"/>
      <c r="KA58" s="38"/>
      <c r="KB58" s="38"/>
      <c r="KC58" s="38"/>
      <c r="KD58" s="38"/>
      <c r="KE58" s="38"/>
      <c r="KF58" s="38"/>
      <c r="KG58" s="38"/>
      <c r="KH58" s="38"/>
      <c r="KI58" s="38"/>
      <c r="KJ58" s="38"/>
      <c r="KK58" s="38"/>
      <c r="KL58" s="38"/>
      <c r="KM58" s="38"/>
      <c r="KN58" s="38"/>
      <c r="KO58" s="38"/>
      <c r="KP58" s="38"/>
      <c r="KQ58" s="38"/>
      <c r="KR58" s="38"/>
      <c r="KS58" s="38"/>
      <c r="KT58" s="38"/>
      <c r="KU58" s="38"/>
      <c r="KV58" s="38"/>
      <c r="KW58" s="38"/>
      <c r="KX58" s="38"/>
      <c r="KY58" s="38"/>
      <c r="KZ58" s="38"/>
      <c r="LA58" s="38"/>
      <c r="LB58" s="38"/>
      <c r="LC58" s="38"/>
      <c r="LD58" s="38"/>
      <c r="LE58" s="38"/>
      <c r="LF58" s="38"/>
      <c r="LG58" s="38"/>
      <c r="LH58" s="38"/>
      <c r="LI58" s="38"/>
      <c r="LJ58" s="38"/>
      <c r="LK58" s="38"/>
    </row>
    <row r="59" spans="2:323"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c r="HE59" s="38"/>
      <c r="HF59" s="38"/>
      <c r="HG59" s="38"/>
      <c r="HH59" s="38"/>
      <c r="HI59" s="38"/>
      <c r="HJ59" s="38"/>
      <c r="HK59" s="38"/>
      <c r="HL59" s="38"/>
      <c r="HM59" s="38"/>
      <c r="HN59" s="38"/>
      <c r="HO59" s="38"/>
      <c r="HP59" s="38"/>
      <c r="HQ59" s="38"/>
      <c r="HR59" s="38"/>
      <c r="HS59" s="38"/>
      <c r="HT59" s="38"/>
      <c r="HU59" s="38"/>
      <c r="HV59" s="38"/>
      <c r="HW59" s="38"/>
      <c r="HX59" s="38"/>
      <c r="HY59" s="38"/>
      <c r="HZ59" s="38"/>
      <c r="IA59" s="38"/>
      <c r="IB59" s="38"/>
      <c r="IC59" s="38"/>
      <c r="ID59" s="38"/>
      <c r="IE59" s="38"/>
      <c r="IF59" s="38"/>
      <c r="IG59" s="38"/>
      <c r="IH59" s="38"/>
      <c r="II59" s="38"/>
      <c r="IJ59" s="38"/>
      <c r="IK59" s="38"/>
      <c r="IL59" s="38"/>
      <c r="IM59" s="38"/>
      <c r="IN59" s="38"/>
      <c r="IO59" s="38"/>
      <c r="IP59" s="38"/>
      <c r="IQ59" s="38"/>
      <c r="IR59" s="38"/>
      <c r="IS59" s="38"/>
      <c r="IT59" s="38"/>
      <c r="IU59" s="38"/>
      <c r="IV59" s="38"/>
      <c r="IW59" s="38"/>
      <c r="IX59" s="38"/>
      <c r="IY59" s="38"/>
      <c r="IZ59" s="38"/>
      <c r="JA59" s="38"/>
      <c r="JB59" s="38"/>
      <c r="JC59" s="38"/>
      <c r="JD59" s="38"/>
      <c r="JE59" s="38"/>
      <c r="JF59" s="38"/>
      <c r="JG59" s="38"/>
      <c r="JH59" s="38"/>
      <c r="JI59" s="38"/>
      <c r="JJ59" s="38"/>
      <c r="JK59" s="38"/>
      <c r="JL59" s="38"/>
      <c r="JM59" s="38"/>
      <c r="JN59" s="38"/>
      <c r="JO59" s="38"/>
      <c r="JP59" s="38"/>
      <c r="JQ59" s="38"/>
      <c r="JR59" s="38"/>
      <c r="JS59" s="38"/>
      <c r="JT59" s="38"/>
      <c r="JU59" s="38"/>
      <c r="JV59" s="38"/>
      <c r="JW59" s="38"/>
      <c r="JX59" s="38"/>
      <c r="JY59" s="38"/>
      <c r="JZ59" s="38"/>
      <c r="KA59" s="38"/>
      <c r="KB59" s="38"/>
      <c r="KC59" s="38"/>
      <c r="KD59" s="38"/>
      <c r="KE59" s="38"/>
      <c r="KF59" s="38"/>
      <c r="KG59" s="38"/>
      <c r="KH59" s="38"/>
      <c r="KI59" s="38"/>
      <c r="KJ59" s="38"/>
      <c r="KK59" s="38"/>
      <c r="KL59" s="38"/>
      <c r="KM59" s="38"/>
      <c r="KN59" s="38"/>
      <c r="KO59" s="38"/>
      <c r="KP59" s="38"/>
      <c r="KQ59" s="38"/>
      <c r="KR59" s="38"/>
      <c r="KS59" s="38"/>
      <c r="KT59" s="38"/>
      <c r="KU59" s="38"/>
      <c r="KV59" s="38"/>
      <c r="KW59" s="38"/>
      <c r="KX59" s="38"/>
      <c r="KY59" s="38"/>
      <c r="KZ59" s="38"/>
      <c r="LA59" s="38"/>
      <c r="LB59" s="38"/>
      <c r="LC59" s="38"/>
      <c r="LD59" s="38"/>
      <c r="LE59" s="38"/>
      <c r="LF59" s="38"/>
      <c r="LG59" s="38"/>
      <c r="LH59" s="38"/>
      <c r="LI59" s="38"/>
      <c r="LJ59" s="38"/>
      <c r="LK59" s="38"/>
    </row>
    <row r="60" spans="2:323" x14ac:dyDescent="0.2">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row>
    <row r="61" spans="2:323" x14ac:dyDescent="0.2">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row>
    <row r="62" spans="2:323" x14ac:dyDescent="0.2">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row>
    <row r="63" spans="2:323" x14ac:dyDescent="0.2">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row>
    <row r="64" spans="2:323" x14ac:dyDescent="0.2">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row>
    <row r="65" spans="2:323" x14ac:dyDescent="0.2">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row>
    <row r="66" spans="2:323" x14ac:dyDescent="0.2">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row>
    <row r="67" spans="2:323" x14ac:dyDescent="0.2">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row>
    <row r="68" spans="2:323" x14ac:dyDescent="0.2">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row>
    <row r="69" spans="2:323" x14ac:dyDescent="0.2">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row>
    <row r="70" spans="2:323" x14ac:dyDescent="0.2">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row>
    <row r="71" spans="2:323" x14ac:dyDescent="0.2">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row>
    <row r="72" spans="2:323" x14ac:dyDescent="0.2">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row>
    <row r="73" spans="2:323" x14ac:dyDescent="0.2">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row>
    <row r="74" spans="2:323" x14ac:dyDescent="0.2">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row>
    <row r="75" spans="2:323" x14ac:dyDescent="0.2">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row>
    <row r="76" spans="2:323" x14ac:dyDescent="0.2">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row>
    <row r="77" spans="2:323" x14ac:dyDescent="0.2">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row>
    <row r="78" spans="2:323" x14ac:dyDescent="0.2">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row>
    <row r="79" spans="2:323" x14ac:dyDescent="0.2">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row>
    <row r="80" spans="2:323" x14ac:dyDescent="0.2">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row>
    <row r="81" spans="2:323" x14ac:dyDescent="0.2">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c r="IW81" s="38"/>
      <c r="IX81" s="38"/>
      <c r="IY81" s="38"/>
      <c r="IZ81" s="38"/>
      <c r="JA81" s="38"/>
      <c r="JB81" s="38"/>
      <c r="JC81" s="38"/>
      <c r="JD81" s="38"/>
      <c r="JE81" s="38"/>
      <c r="JF81" s="38"/>
      <c r="JG81" s="38"/>
      <c r="JH81" s="38"/>
      <c r="JI81" s="38"/>
      <c r="JJ81" s="38"/>
      <c r="JK81" s="38"/>
      <c r="JL81" s="38"/>
      <c r="JM81" s="38"/>
      <c r="JN81" s="38"/>
      <c r="JO81" s="38"/>
      <c r="JP81" s="38"/>
      <c r="JQ81" s="38"/>
      <c r="JR81" s="38"/>
      <c r="JS81" s="38"/>
      <c r="JT81" s="38"/>
      <c r="JU81" s="38"/>
      <c r="JV81" s="38"/>
      <c r="JW81" s="38"/>
      <c r="JX81" s="38"/>
      <c r="JY81" s="38"/>
      <c r="JZ81" s="38"/>
      <c r="KA81" s="38"/>
      <c r="KB81" s="38"/>
      <c r="KC81" s="38"/>
      <c r="KD81" s="38"/>
      <c r="KE81" s="38"/>
      <c r="KF81" s="38"/>
      <c r="KG81" s="38"/>
      <c r="KH81" s="38"/>
      <c r="KI81" s="38"/>
      <c r="KJ81" s="38"/>
      <c r="KK81" s="38"/>
      <c r="KL81" s="38"/>
      <c r="KM81" s="38"/>
      <c r="KN81" s="38"/>
      <c r="KO81" s="38"/>
      <c r="KP81" s="38"/>
      <c r="KQ81" s="38"/>
      <c r="KR81" s="38"/>
      <c r="KS81" s="38"/>
      <c r="KT81" s="38"/>
      <c r="KU81" s="38"/>
      <c r="KV81" s="38"/>
      <c r="KW81" s="38"/>
      <c r="KX81" s="38"/>
      <c r="KY81" s="38"/>
      <c r="KZ81" s="38"/>
      <c r="LA81" s="38"/>
      <c r="LB81" s="38"/>
      <c r="LC81" s="38"/>
      <c r="LD81" s="38"/>
      <c r="LE81" s="38"/>
      <c r="LF81" s="38"/>
      <c r="LG81" s="38"/>
      <c r="LH81" s="38"/>
      <c r="LI81" s="38"/>
      <c r="LJ81" s="38"/>
      <c r="LK81" s="38"/>
    </row>
    <row r="82" spans="2:323" x14ac:dyDescent="0.2">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c r="IW82" s="38"/>
      <c r="IX82" s="38"/>
      <c r="IY82" s="38"/>
      <c r="IZ82" s="38"/>
      <c r="JA82" s="38"/>
      <c r="JB82" s="38"/>
      <c r="JC82" s="38"/>
      <c r="JD82" s="38"/>
      <c r="JE82" s="38"/>
      <c r="JF82" s="38"/>
      <c r="JG82" s="38"/>
      <c r="JH82" s="38"/>
      <c r="JI82" s="38"/>
      <c r="JJ82" s="38"/>
      <c r="JK82" s="38"/>
      <c r="JL82" s="38"/>
      <c r="JM82" s="38"/>
      <c r="JN82" s="38"/>
      <c r="JO82" s="38"/>
      <c r="JP82" s="38"/>
      <c r="JQ82" s="38"/>
      <c r="JR82" s="38"/>
      <c r="JS82" s="38"/>
      <c r="JT82" s="38"/>
      <c r="JU82" s="38"/>
      <c r="JV82" s="38"/>
      <c r="JW82" s="38"/>
      <c r="JX82" s="38"/>
      <c r="JY82" s="38"/>
      <c r="JZ82" s="38"/>
      <c r="KA82" s="38"/>
      <c r="KB82" s="38"/>
      <c r="KC82" s="38"/>
      <c r="KD82" s="38"/>
      <c r="KE82" s="38"/>
      <c r="KF82" s="38"/>
      <c r="KG82" s="38"/>
      <c r="KH82" s="38"/>
      <c r="KI82" s="38"/>
      <c r="KJ82" s="38"/>
      <c r="KK82" s="38"/>
      <c r="KL82" s="38"/>
      <c r="KM82" s="38"/>
      <c r="KN82" s="38"/>
      <c r="KO82" s="38"/>
      <c r="KP82" s="38"/>
      <c r="KQ82" s="38"/>
      <c r="KR82" s="38"/>
      <c r="KS82" s="38"/>
      <c r="KT82" s="38"/>
      <c r="KU82" s="38"/>
      <c r="KV82" s="38"/>
      <c r="KW82" s="38"/>
      <c r="KX82" s="38"/>
      <c r="KY82" s="38"/>
      <c r="KZ82" s="38"/>
      <c r="LA82" s="38"/>
      <c r="LB82" s="38"/>
      <c r="LC82" s="38"/>
      <c r="LD82" s="38"/>
      <c r="LE82" s="38"/>
      <c r="LF82" s="38"/>
      <c r="LG82" s="38"/>
      <c r="LH82" s="38"/>
      <c r="LI82" s="38"/>
      <c r="LJ82" s="38"/>
      <c r="LK82" s="38"/>
    </row>
    <row r="83" spans="2:323" x14ac:dyDescent="0.2">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c r="IW83" s="38"/>
      <c r="IX83" s="38"/>
      <c r="IY83" s="38"/>
      <c r="IZ83" s="38"/>
      <c r="JA83" s="38"/>
      <c r="JB83" s="38"/>
      <c r="JC83" s="38"/>
      <c r="JD83" s="38"/>
      <c r="JE83" s="38"/>
      <c r="JF83" s="38"/>
      <c r="JG83" s="38"/>
      <c r="JH83" s="38"/>
      <c r="JI83" s="38"/>
      <c r="JJ83" s="38"/>
      <c r="JK83" s="38"/>
      <c r="JL83" s="38"/>
      <c r="JM83" s="38"/>
      <c r="JN83" s="38"/>
      <c r="JO83" s="38"/>
      <c r="JP83" s="38"/>
      <c r="JQ83" s="38"/>
      <c r="JR83" s="38"/>
      <c r="JS83" s="38"/>
      <c r="JT83" s="38"/>
      <c r="JU83" s="38"/>
      <c r="JV83" s="38"/>
      <c r="JW83" s="38"/>
      <c r="JX83" s="38"/>
      <c r="JY83" s="38"/>
      <c r="JZ83" s="38"/>
      <c r="KA83" s="38"/>
      <c r="KB83" s="38"/>
      <c r="KC83" s="38"/>
      <c r="KD83" s="38"/>
      <c r="KE83" s="38"/>
      <c r="KF83" s="38"/>
      <c r="KG83" s="38"/>
      <c r="KH83" s="38"/>
      <c r="KI83" s="38"/>
      <c r="KJ83" s="38"/>
      <c r="KK83" s="38"/>
      <c r="KL83" s="38"/>
      <c r="KM83" s="38"/>
      <c r="KN83" s="38"/>
      <c r="KO83" s="38"/>
      <c r="KP83" s="38"/>
      <c r="KQ83" s="38"/>
      <c r="KR83" s="38"/>
      <c r="KS83" s="38"/>
      <c r="KT83" s="38"/>
      <c r="KU83" s="38"/>
      <c r="KV83" s="38"/>
      <c r="KW83" s="38"/>
      <c r="KX83" s="38"/>
      <c r="KY83" s="38"/>
      <c r="KZ83" s="38"/>
      <c r="LA83" s="38"/>
      <c r="LB83" s="38"/>
      <c r="LC83" s="38"/>
      <c r="LD83" s="38"/>
      <c r="LE83" s="38"/>
      <c r="LF83" s="38"/>
      <c r="LG83" s="38"/>
      <c r="LH83" s="38"/>
      <c r="LI83" s="38"/>
      <c r="LJ83" s="38"/>
      <c r="LK83" s="38"/>
    </row>
    <row r="84" spans="2:323" x14ac:dyDescent="0.2">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c r="IW84" s="38"/>
      <c r="IX84" s="38"/>
      <c r="IY84" s="38"/>
      <c r="IZ84" s="38"/>
      <c r="JA84" s="38"/>
      <c r="JB84" s="38"/>
      <c r="JC84" s="38"/>
      <c r="JD84" s="38"/>
      <c r="JE84" s="38"/>
      <c r="JF84" s="38"/>
      <c r="JG84" s="38"/>
      <c r="JH84" s="38"/>
      <c r="JI84" s="38"/>
      <c r="JJ84" s="38"/>
      <c r="JK84" s="38"/>
      <c r="JL84" s="38"/>
      <c r="JM84" s="38"/>
      <c r="JN84" s="38"/>
      <c r="JO84" s="38"/>
      <c r="JP84" s="38"/>
      <c r="JQ84" s="38"/>
      <c r="JR84" s="38"/>
      <c r="JS84" s="38"/>
      <c r="JT84" s="38"/>
      <c r="JU84" s="38"/>
      <c r="JV84" s="38"/>
      <c r="JW84" s="38"/>
      <c r="JX84" s="38"/>
      <c r="JY84" s="38"/>
      <c r="JZ84" s="38"/>
      <c r="KA84" s="38"/>
      <c r="KB84" s="38"/>
      <c r="KC84" s="38"/>
      <c r="KD84" s="38"/>
      <c r="KE84" s="38"/>
      <c r="KF84" s="38"/>
      <c r="KG84" s="38"/>
      <c r="KH84" s="38"/>
      <c r="KI84" s="38"/>
      <c r="KJ84" s="38"/>
      <c r="KK84" s="38"/>
      <c r="KL84" s="38"/>
      <c r="KM84" s="38"/>
      <c r="KN84" s="38"/>
      <c r="KO84" s="38"/>
      <c r="KP84" s="38"/>
      <c r="KQ84" s="38"/>
      <c r="KR84" s="38"/>
      <c r="KS84" s="38"/>
      <c r="KT84" s="38"/>
      <c r="KU84" s="38"/>
      <c r="KV84" s="38"/>
      <c r="KW84" s="38"/>
      <c r="KX84" s="38"/>
      <c r="KY84" s="38"/>
      <c r="KZ84" s="38"/>
      <c r="LA84" s="38"/>
      <c r="LB84" s="38"/>
      <c r="LC84" s="38"/>
      <c r="LD84" s="38"/>
      <c r="LE84" s="38"/>
      <c r="LF84" s="38"/>
      <c r="LG84" s="38"/>
      <c r="LH84" s="38"/>
      <c r="LI84" s="38"/>
      <c r="LJ84" s="38"/>
      <c r="LK84" s="38"/>
    </row>
    <row r="85" spans="2:323" x14ac:dyDescent="0.2">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c r="IW85" s="38"/>
      <c r="IX85" s="38"/>
      <c r="IY85" s="38"/>
      <c r="IZ85" s="38"/>
      <c r="JA85" s="38"/>
      <c r="JB85" s="38"/>
      <c r="JC85" s="38"/>
      <c r="JD85" s="38"/>
      <c r="JE85" s="38"/>
      <c r="JF85" s="38"/>
      <c r="JG85" s="38"/>
      <c r="JH85" s="38"/>
      <c r="JI85" s="38"/>
      <c r="JJ85" s="38"/>
      <c r="JK85" s="38"/>
      <c r="JL85" s="38"/>
      <c r="JM85" s="38"/>
      <c r="JN85" s="38"/>
      <c r="JO85" s="38"/>
      <c r="JP85" s="38"/>
      <c r="JQ85" s="38"/>
      <c r="JR85" s="38"/>
      <c r="JS85" s="38"/>
      <c r="JT85" s="38"/>
      <c r="JU85" s="38"/>
      <c r="JV85" s="38"/>
      <c r="JW85" s="38"/>
      <c r="JX85" s="38"/>
      <c r="JY85" s="38"/>
      <c r="JZ85" s="38"/>
      <c r="KA85" s="38"/>
      <c r="KB85" s="38"/>
      <c r="KC85" s="38"/>
      <c r="KD85" s="38"/>
      <c r="KE85" s="38"/>
      <c r="KF85" s="38"/>
      <c r="KG85" s="38"/>
      <c r="KH85" s="38"/>
      <c r="KI85" s="38"/>
      <c r="KJ85" s="38"/>
      <c r="KK85" s="38"/>
      <c r="KL85" s="38"/>
      <c r="KM85" s="38"/>
      <c r="KN85" s="38"/>
      <c r="KO85" s="38"/>
      <c r="KP85" s="38"/>
      <c r="KQ85" s="38"/>
      <c r="KR85" s="38"/>
      <c r="KS85" s="38"/>
      <c r="KT85" s="38"/>
      <c r="KU85" s="38"/>
      <c r="KV85" s="38"/>
      <c r="KW85" s="38"/>
      <c r="KX85" s="38"/>
      <c r="KY85" s="38"/>
      <c r="KZ85" s="38"/>
      <c r="LA85" s="38"/>
      <c r="LB85" s="38"/>
      <c r="LC85" s="38"/>
      <c r="LD85" s="38"/>
      <c r="LE85" s="38"/>
      <c r="LF85" s="38"/>
      <c r="LG85" s="38"/>
      <c r="LH85" s="38"/>
      <c r="LI85" s="38"/>
      <c r="LJ85" s="38"/>
      <c r="LK85" s="38"/>
    </row>
    <row r="86" spans="2:323" x14ac:dyDescent="0.2">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c r="IW86" s="38"/>
      <c r="IX86" s="38"/>
      <c r="IY86" s="38"/>
      <c r="IZ86" s="38"/>
      <c r="JA86" s="38"/>
      <c r="JB86" s="38"/>
      <c r="JC86" s="38"/>
      <c r="JD86" s="38"/>
      <c r="JE86" s="38"/>
      <c r="JF86" s="38"/>
      <c r="JG86" s="38"/>
      <c r="JH86" s="38"/>
      <c r="JI86" s="38"/>
      <c r="JJ86" s="38"/>
      <c r="JK86" s="38"/>
      <c r="JL86" s="38"/>
      <c r="JM86" s="38"/>
      <c r="JN86" s="38"/>
      <c r="JO86" s="38"/>
      <c r="JP86" s="38"/>
      <c r="JQ86" s="38"/>
      <c r="JR86" s="38"/>
      <c r="JS86" s="38"/>
      <c r="JT86" s="38"/>
      <c r="JU86" s="38"/>
      <c r="JV86" s="38"/>
      <c r="JW86" s="38"/>
      <c r="JX86" s="38"/>
      <c r="JY86" s="38"/>
      <c r="JZ86" s="38"/>
      <c r="KA86" s="38"/>
      <c r="KB86" s="38"/>
      <c r="KC86" s="38"/>
      <c r="KD86" s="38"/>
      <c r="KE86" s="38"/>
      <c r="KF86" s="38"/>
      <c r="KG86" s="38"/>
      <c r="KH86" s="38"/>
      <c r="KI86" s="38"/>
      <c r="KJ86" s="38"/>
      <c r="KK86" s="38"/>
      <c r="KL86" s="38"/>
      <c r="KM86" s="38"/>
      <c r="KN86" s="38"/>
      <c r="KO86" s="38"/>
      <c r="KP86" s="38"/>
      <c r="KQ86" s="38"/>
      <c r="KR86" s="38"/>
      <c r="KS86" s="38"/>
      <c r="KT86" s="38"/>
      <c r="KU86" s="38"/>
      <c r="KV86" s="38"/>
      <c r="KW86" s="38"/>
      <c r="KX86" s="38"/>
      <c r="KY86" s="38"/>
      <c r="KZ86" s="38"/>
      <c r="LA86" s="38"/>
      <c r="LB86" s="38"/>
      <c r="LC86" s="38"/>
      <c r="LD86" s="38"/>
      <c r="LE86" s="38"/>
      <c r="LF86" s="38"/>
      <c r="LG86" s="38"/>
      <c r="LH86" s="38"/>
      <c r="LI86" s="38"/>
      <c r="LJ86" s="38"/>
      <c r="LK86" s="38"/>
    </row>
    <row r="87" spans="2:323" x14ac:dyDescent="0.2">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c r="IW87" s="38"/>
      <c r="IX87" s="38"/>
      <c r="IY87" s="38"/>
      <c r="IZ87" s="38"/>
      <c r="JA87" s="38"/>
      <c r="JB87" s="38"/>
      <c r="JC87" s="38"/>
      <c r="JD87" s="38"/>
      <c r="JE87" s="38"/>
      <c r="JF87" s="38"/>
      <c r="JG87" s="38"/>
      <c r="JH87" s="38"/>
      <c r="JI87" s="38"/>
      <c r="JJ87" s="38"/>
      <c r="JK87" s="38"/>
      <c r="JL87" s="38"/>
      <c r="JM87" s="38"/>
      <c r="JN87" s="38"/>
      <c r="JO87" s="38"/>
      <c r="JP87" s="38"/>
      <c r="JQ87" s="38"/>
      <c r="JR87" s="38"/>
      <c r="JS87" s="38"/>
      <c r="JT87" s="38"/>
      <c r="JU87" s="38"/>
      <c r="JV87" s="38"/>
      <c r="JW87" s="38"/>
      <c r="JX87" s="38"/>
      <c r="JY87" s="38"/>
      <c r="JZ87" s="38"/>
      <c r="KA87" s="38"/>
      <c r="KB87" s="38"/>
      <c r="KC87" s="38"/>
      <c r="KD87" s="38"/>
      <c r="KE87" s="38"/>
      <c r="KF87" s="38"/>
      <c r="KG87" s="38"/>
      <c r="KH87" s="38"/>
      <c r="KI87" s="38"/>
      <c r="KJ87" s="38"/>
      <c r="KK87" s="38"/>
      <c r="KL87" s="38"/>
      <c r="KM87" s="38"/>
      <c r="KN87" s="38"/>
      <c r="KO87" s="38"/>
      <c r="KP87" s="38"/>
      <c r="KQ87" s="38"/>
      <c r="KR87" s="38"/>
      <c r="KS87" s="38"/>
      <c r="KT87" s="38"/>
      <c r="KU87" s="38"/>
      <c r="KV87" s="38"/>
      <c r="KW87" s="38"/>
      <c r="KX87" s="38"/>
      <c r="KY87" s="38"/>
      <c r="KZ87" s="38"/>
      <c r="LA87" s="38"/>
      <c r="LB87" s="38"/>
      <c r="LC87" s="38"/>
      <c r="LD87" s="38"/>
      <c r="LE87" s="38"/>
      <c r="LF87" s="38"/>
      <c r="LG87" s="38"/>
      <c r="LH87" s="38"/>
      <c r="LI87" s="38"/>
      <c r="LJ87" s="38"/>
      <c r="LK87" s="38"/>
    </row>
    <row r="88" spans="2:323" x14ac:dyDescent="0.2">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c r="IW88" s="38"/>
      <c r="IX88" s="38"/>
      <c r="IY88" s="38"/>
      <c r="IZ88" s="38"/>
      <c r="JA88" s="38"/>
      <c r="JB88" s="38"/>
      <c r="JC88" s="38"/>
      <c r="JD88" s="38"/>
      <c r="JE88" s="38"/>
      <c r="JF88" s="38"/>
      <c r="JG88" s="38"/>
      <c r="JH88" s="38"/>
      <c r="JI88" s="38"/>
      <c r="JJ88" s="38"/>
      <c r="JK88" s="38"/>
      <c r="JL88" s="38"/>
      <c r="JM88" s="38"/>
      <c r="JN88" s="38"/>
      <c r="JO88" s="38"/>
      <c r="JP88" s="38"/>
      <c r="JQ88" s="38"/>
      <c r="JR88" s="38"/>
      <c r="JS88" s="38"/>
      <c r="JT88" s="38"/>
      <c r="JU88" s="38"/>
      <c r="JV88" s="38"/>
      <c r="JW88" s="38"/>
      <c r="JX88" s="38"/>
      <c r="JY88" s="38"/>
      <c r="JZ88" s="38"/>
      <c r="KA88" s="38"/>
      <c r="KB88" s="38"/>
      <c r="KC88" s="38"/>
      <c r="KD88" s="38"/>
      <c r="KE88" s="38"/>
      <c r="KF88" s="38"/>
      <c r="KG88" s="38"/>
      <c r="KH88" s="38"/>
      <c r="KI88" s="38"/>
      <c r="KJ88" s="38"/>
      <c r="KK88" s="38"/>
      <c r="KL88" s="38"/>
      <c r="KM88" s="38"/>
      <c r="KN88" s="38"/>
      <c r="KO88" s="38"/>
      <c r="KP88" s="38"/>
      <c r="KQ88" s="38"/>
      <c r="KR88" s="38"/>
      <c r="KS88" s="38"/>
      <c r="KT88" s="38"/>
      <c r="KU88" s="38"/>
      <c r="KV88" s="38"/>
      <c r="KW88" s="38"/>
      <c r="KX88" s="38"/>
      <c r="KY88" s="38"/>
      <c r="KZ88" s="38"/>
      <c r="LA88" s="38"/>
      <c r="LB88" s="38"/>
      <c r="LC88" s="38"/>
      <c r="LD88" s="38"/>
      <c r="LE88" s="38"/>
      <c r="LF88" s="38"/>
      <c r="LG88" s="38"/>
      <c r="LH88" s="38"/>
      <c r="LI88" s="38"/>
      <c r="LJ88" s="38"/>
      <c r="LK88" s="38"/>
    </row>
    <row r="89" spans="2:323" x14ac:dyDescent="0.2">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c r="IW89" s="38"/>
      <c r="IX89" s="38"/>
      <c r="IY89" s="38"/>
      <c r="IZ89" s="38"/>
      <c r="JA89" s="38"/>
      <c r="JB89" s="38"/>
      <c r="JC89" s="38"/>
      <c r="JD89" s="38"/>
      <c r="JE89" s="38"/>
      <c r="JF89" s="38"/>
      <c r="JG89" s="38"/>
      <c r="JH89" s="38"/>
      <c r="JI89" s="38"/>
      <c r="JJ89" s="38"/>
      <c r="JK89" s="38"/>
      <c r="JL89" s="38"/>
      <c r="JM89" s="38"/>
      <c r="JN89" s="38"/>
      <c r="JO89" s="38"/>
      <c r="JP89" s="38"/>
      <c r="JQ89" s="38"/>
      <c r="JR89" s="38"/>
      <c r="JS89" s="38"/>
      <c r="JT89" s="38"/>
      <c r="JU89" s="38"/>
      <c r="JV89" s="38"/>
      <c r="JW89" s="38"/>
      <c r="JX89" s="38"/>
      <c r="JY89" s="38"/>
      <c r="JZ89" s="38"/>
      <c r="KA89" s="38"/>
      <c r="KB89" s="38"/>
      <c r="KC89" s="38"/>
      <c r="KD89" s="38"/>
      <c r="KE89" s="38"/>
      <c r="KF89" s="38"/>
      <c r="KG89" s="38"/>
      <c r="KH89" s="38"/>
      <c r="KI89" s="38"/>
      <c r="KJ89" s="38"/>
      <c r="KK89" s="38"/>
      <c r="KL89" s="38"/>
      <c r="KM89" s="38"/>
      <c r="KN89" s="38"/>
      <c r="KO89" s="38"/>
      <c r="KP89" s="38"/>
      <c r="KQ89" s="38"/>
      <c r="KR89" s="38"/>
      <c r="KS89" s="38"/>
      <c r="KT89" s="38"/>
      <c r="KU89" s="38"/>
      <c r="KV89" s="38"/>
      <c r="KW89" s="38"/>
      <c r="KX89" s="38"/>
      <c r="KY89" s="38"/>
      <c r="KZ89" s="38"/>
      <c r="LA89" s="38"/>
      <c r="LB89" s="38"/>
      <c r="LC89" s="38"/>
      <c r="LD89" s="38"/>
      <c r="LE89" s="38"/>
      <c r="LF89" s="38"/>
      <c r="LG89" s="38"/>
      <c r="LH89" s="38"/>
      <c r="LI89" s="38"/>
      <c r="LJ89" s="38"/>
      <c r="LK89" s="38"/>
    </row>
    <row r="90" spans="2:323" x14ac:dyDescent="0.2">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c r="HK90" s="38"/>
      <c r="HL90" s="38"/>
      <c r="HM90" s="38"/>
      <c r="HN90" s="38"/>
      <c r="HO90" s="38"/>
      <c r="HP90" s="38"/>
      <c r="HQ90" s="38"/>
      <c r="HR90" s="38"/>
      <c r="HS90" s="38"/>
      <c r="HT90" s="38"/>
      <c r="HU90" s="38"/>
      <c r="HV90" s="38"/>
      <c r="HW90" s="38"/>
      <c r="HX90" s="38"/>
      <c r="HY90" s="38"/>
      <c r="HZ90" s="38"/>
      <c r="IA90" s="38"/>
      <c r="IB90" s="38"/>
      <c r="IC90" s="38"/>
      <c r="ID90" s="38"/>
      <c r="IE90" s="38"/>
      <c r="IF90" s="38"/>
      <c r="IG90" s="38"/>
      <c r="IH90" s="38"/>
      <c r="II90" s="38"/>
      <c r="IJ90" s="38"/>
      <c r="IK90" s="38"/>
      <c r="IL90" s="38"/>
      <c r="IM90" s="38"/>
      <c r="IN90" s="38"/>
      <c r="IO90" s="38"/>
      <c r="IP90" s="38"/>
      <c r="IQ90" s="38"/>
      <c r="IR90" s="38"/>
      <c r="IS90" s="38"/>
      <c r="IT90" s="38"/>
      <c r="IU90" s="38"/>
      <c r="IV90" s="38"/>
      <c r="IW90" s="38"/>
      <c r="IX90" s="38"/>
      <c r="IY90" s="38"/>
      <c r="IZ90" s="38"/>
      <c r="JA90" s="38"/>
      <c r="JB90" s="38"/>
      <c r="JC90" s="38"/>
      <c r="JD90" s="38"/>
      <c r="JE90" s="38"/>
      <c r="JF90" s="38"/>
      <c r="JG90" s="38"/>
      <c r="JH90" s="38"/>
      <c r="JI90" s="38"/>
      <c r="JJ90" s="38"/>
      <c r="JK90" s="38"/>
      <c r="JL90" s="38"/>
      <c r="JM90" s="38"/>
      <c r="JN90" s="38"/>
      <c r="JO90" s="38"/>
      <c r="JP90" s="38"/>
      <c r="JQ90" s="38"/>
      <c r="JR90" s="38"/>
      <c r="JS90" s="38"/>
      <c r="JT90" s="38"/>
      <c r="JU90" s="38"/>
      <c r="JV90" s="38"/>
      <c r="JW90" s="38"/>
      <c r="JX90" s="38"/>
      <c r="JY90" s="38"/>
      <c r="JZ90" s="38"/>
      <c r="KA90" s="38"/>
      <c r="KB90" s="38"/>
      <c r="KC90" s="38"/>
      <c r="KD90" s="38"/>
      <c r="KE90" s="38"/>
      <c r="KF90" s="38"/>
      <c r="KG90" s="38"/>
      <c r="KH90" s="38"/>
      <c r="KI90" s="38"/>
      <c r="KJ90" s="38"/>
      <c r="KK90" s="38"/>
      <c r="KL90" s="38"/>
      <c r="KM90" s="38"/>
      <c r="KN90" s="38"/>
      <c r="KO90" s="38"/>
      <c r="KP90" s="38"/>
      <c r="KQ90" s="38"/>
      <c r="KR90" s="38"/>
      <c r="KS90" s="38"/>
      <c r="KT90" s="38"/>
      <c r="KU90" s="38"/>
      <c r="KV90" s="38"/>
      <c r="KW90" s="38"/>
      <c r="KX90" s="38"/>
      <c r="KY90" s="38"/>
      <c r="KZ90" s="38"/>
      <c r="LA90" s="38"/>
      <c r="LB90" s="38"/>
      <c r="LC90" s="38"/>
      <c r="LD90" s="38"/>
      <c r="LE90" s="38"/>
      <c r="LF90" s="38"/>
      <c r="LG90" s="38"/>
      <c r="LH90" s="38"/>
      <c r="LI90" s="38"/>
      <c r="LJ90" s="38"/>
      <c r="LK90" s="38"/>
    </row>
    <row r="91" spans="2:323" x14ac:dyDescent="0.2">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8"/>
      <c r="IH91" s="38"/>
      <c r="II91" s="38"/>
      <c r="IJ91" s="38"/>
      <c r="IK91" s="38"/>
      <c r="IL91" s="38"/>
      <c r="IM91" s="38"/>
      <c r="IN91" s="38"/>
      <c r="IO91" s="38"/>
      <c r="IP91" s="38"/>
      <c r="IQ91" s="38"/>
      <c r="IR91" s="38"/>
      <c r="IS91" s="38"/>
      <c r="IT91" s="38"/>
      <c r="IU91" s="38"/>
      <c r="IV91" s="38"/>
      <c r="IW91" s="38"/>
      <c r="IX91" s="38"/>
      <c r="IY91" s="38"/>
      <c r="IZ91" s="38"/>
      <c r="JA91" s="38"/>
      <c r="JB91" s="38"/>
      <c r="JC91" s="38"/>
      <c r="JD91" s="38"/>
      <c r="JE91" s="38"/>
      <c r="JF91" s="38"/>
      <c r="JG91" s="38"/>
      <c r="JH91" s="38"/>
      <c r="JI91" s="38"/>
      <c r="JJ91" s="38"/>
      <c r="JK91" s="38"/>
      <c r="JL91" s="38"/>
      <c r="JM91" s="38"/>
      <c r="JN91" s="38"/>
      <c r="JO91" s="38"/>
      <c r="JP91" s="38"/>
      <c r="JQ91" s="38"/>
      <c r="JR91" s="38"/>
      <c r="JS91" s="38"/>
      <c r="JT91" s="38"/>
      <c r="JU91" s="38"/>
      <c r="JV91" s="38"/>
      <c r="JW91" s="38"/>
      <c r="JX91" s="38"/>
      <c r="JY91" s="38"/>
      <c r="JZ91" s="38"/>
      <c r="KA91" s="38"/>
      <c r="KB91" s="38"/>
      <c r="KC91" s="38"/>
      <c r="KD91" s="38"/>
      <c r="KE91" s="38"/>
      <c r="KF91" s="38"/>
      <c r="KG91" s="38"/>
      <c r="KH91" s="38"/>
      <c r="KI91" s="38"/>
      <c r="KJ91" s="38"/>
      <c r="KK91" s="38"/>
      <c r="KL91" s="38"/>
      <c r="KM91" s="38"/>
      <c r="KN91" s="38"/>
      <c r="KO91" s="38"/>
      <c r="KP91" s="38"/>
      <c r="KQ91" s="38"/>
      <c r="KR91" s="38"/>
      <c r="KS91" s="38"/>
      <c r="KT91" s="38"/>
      <c r="KU91" s="38"/>
      <c r="KV91" s="38"/>
      <c r="KW91" s="38"/>
      <c r="KX91" s="38"/>
      <c r="KY91" s="38"/>
      <c r="KZ91" s="38"/>
      <c r="LA91" s="38"/>
      <c r="LB91" s="38"/>
      <c r="LC91" s="38"/>
      <c r="LD91" s="38"/>
      <c r="LE91" s="38"/>
      <c r="LF91" s="38"/>
      <c r="LG91" s="38"/>
      <c r="LH91" s="38"/>
      <c r="LI91" s="38"/>
      <c r="LJ91" s="38"/>
      <c r="LK91" s="38"/>
    </row>
    <row r="92" spans="2:323" x14ac:dyDescent="0.2">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c r="HK92" s="38"/>
      <c r="HL92" s="38"/>
      <c r="HM92" s="38"/>
      <c r="HN92" s="38"/>
      <c r="HO92" s="38"/>
      <c r="HP92" s="38"/>
      <c r="HQ92" s="38"/>
      <c r="HR92" s="38"/>
      <c r="HS92" s="38"/>
      <c r="HT92" s="38"/>
      <c r="HU92" s="38"/>
      <c r="HV92" s="38"/>
      <c r="HW92" s="38"/>
      <c r="HX92" s="38"/>
      <c r="HY92" s="38"/>
      <c r="HZ92" s="38"/>
      <c r="IA92" s="38"/>
      <c r="IB92" s="38"/>
      <c r="IC92" s="38"/>
      <c r="ID92" s="38"/>
      <c r="IE92" s="38"/>
      <c r="IF92" s="38"/>
      <c r="IG92" s="38"/>
      <c r="IH92" s="38"/>
      <c r="II92" s="38"/>
      <c r="IJ92" s="38"/>
      <c r="IK92" s="38"/>
      <c r="IL92" s="38"/>
      <c r="IM92" s="38"/>
      <c r="IN92" s="38"/>
      <c r="IO92" s="38"/>
      <c r="IP92" s="38"/>
      <c r="IQ92" s="38"/>
      <c r="IR92" s="38"/>
      <c r="IS92" s="38"/>
      <c r="IT92" s="38"/>
      <c r="IU92" s="38"/>
      <c r="IV92" s="38"/>
      <c r="IW92" s="38"/>
      <c r="IX92" s="38"/>
      <c r="IY92" s="38"/>
      <c r="IZ92" s="38"/>
      <c r="JA92" s="38"/>
      <c r="JB92" s="38"/>
      <c r="JC92" s="38"/>
      <c r="JD92" s="38"/>
      <c r="JE92" s="38"/>
      <c r="JF92" s="38"/>
      <c r="JG92" s="38"/>
      <c r="JH92" s="38"/>
      <c r="JI92" s="38"/>
      <c r="JJ92" s="38"/>
      <c r="JK92" s="38"/>
      <c r="JL92" s="38"/>
      <c r="JM92" s="38"/>
      <c r="JN92" s="38"/>
      <c r="JO92" s="38"/>
      <c r="JP92" s="38"/>
      <c r="JQ92" s="38"/>
      <c r="JR92" s="38"/>
      <c r="JS92" s="38"/>
      <c r="JT92" s="38"/>
      <c r="JU92" s="38"/>
      <c r="JV92" s="38"/>
      <c r="JW92" s="38"/>
      <c r="JX92" s="38"/>
      <c r="JY92" s="38"/>
      <c r="JZ92" s="38"/>
      <c r="KA92" s="38"/>
      <c r="KB92" s="38"/>
      <c r="KC92" s="38"/>
      <c r="KD92" s="38"/>
      <c r="KE92" s="38"/>
      <c r="KF92" s="38"/>
      <c r="KG92" s="38"/>
      <c r="KH92" s="38"/>
      <c r="KI92" s="38"/>
      <c r="KJ92" s="38"/>
      <c r="KK92" s="38"/>
      <c r="KL92" s="38"/>
      <c r="KM92" s="38"/>
      <c r="KN92" s="38"/>
      <c r="KO92" s="38"/>
      <c r="KP92" s="38"/>
      <c r="KQ92" s="38"/>
      <c r="KR92" s="38"/>
      <c r="KS92" s="38"/>
      <c r="KT92" s="38"/>
      <c r="KU92" s="38"/>
      <c r="KV92" s="38"/>
      <c r="KW92" s="38"/>
      <c r="KX92" s="38"/>
      <c r="KY92" s="38"/>
      <c r="KZ92" s="38"/>
      <c r="LA92" s="38"/>
      <c r="LB92" s="38"/>
      <c r="LC92" s="38"/>
      <c r="LD92" s="38"/>
      <c r="LE92" s="38"/>
      <c r="LF92" s="38"/>
      <c r="LG92" s="38"/>
      <c r="LH92" s="38"/>
      <c r="LI92" s="38"/>
      <c r="LJ92" s="38"/>
      <c r="LK92" s="38"/>
    </row>
    <row r="93" spans="2:323" x14ac:dyDescent="0.2">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8"/>
      <c r="IH93" s="38"/>
      <c r="II93" s="38"/>
      <c r="IJ93" s="38"/>
      <c r="IK93" s="38"/>
      <c r="IL93" s="38"/>
      <c r="IM93" s="38"/>
      <c r="IN93" s="38"/>
      <c r="IO93" s="38"/>
      <c r="IP93" s="38"/>
      <c r="IQ93" s="38"/>
      <c r="IR93" s="38"/>
      <c r="IS93" s="38"/>
      <c r="IT93" s="38"/>
      <c r="IU93" s="38"/>
      <c r="IV93" s="38"/>
      <c r="IW93" s="38"/>
      <c r="IX93" s="38"/>
      <c r="IY93" s="38"/>
      <c r="IZ93" s="38"/>
      <c r="JA93" s="38"/>
      <c r="JB93" s="38"/>
      <c r="JC93" s="38"/>
      <c r="JD93" s="38"/>
      <c r="JE93" s="38"/>
      <c r="JF93" s="38"/>
      <c r="JG93" s="38"/>
      <c r="JH93" s="38"/>
      <c r="JI93" s="38"/>
      <c r="JJ93" s="38"/>
      <c r="JK93" s="38"/>
      <c r="JL93" s="38"/>
      <c r="JM93" s="38"/>
      <c r="JN93" s="38"/>
      <c r="JO93" s="38"/>
      <c r="JP93" s="38"/>
      <c r="JQ93" s="38"/>
      <c r="JR93" s="38"/>
      <c r="JS93" s="38"/>
      <c r="JT93" s="38"/>
      <c r="JU93" s="38"/>
      <c r="JV93" s="38"/>
      <c r="JW93" s="38"/>
      <c r="JX93" s="38"/>
      <c r="JY93" s="38"/>
      <c r="JZ93" s="38"/>
      <c r="KA93" s="38"/>
      <c r="KB93" s="38"/>
      <c r="KC93" s="38"/>
      <c r="KD93" s="38"/>
      <c r="KE93" s="38"/>
      <c r="KF93" s="38"/>
      <c r="KG93" s="38"/>
      <c r="KH93" s="38"/>
      <c r="KI93" s="38"/>
      <c r="KJ93" s="38"/>
      <c r="KK93" s="38"/>
      <c r="KL93" s="38"/>
      <c r="KM93" s="38"/>
      <c r="KN93" s="38"/>
      <c r="KO93" s="38"/>
      <c r="KP93" s="38"/>
      <c r="KQ93" s="38"/>
      <c r="KR93" s="38"/>
      <c r="KS93" s="38"/>
      <c r="KT93" s="38"/>
      <c r="KU93" s="38"/>
      <c r="KV93" s="38"/>
      <c r="KW93" s="38"/>
      <c r="KX93" s="38"/>
      <c r="KY93" s="38"/>
      <c r="KZ93" s="38"/>
      <c r="LA93" s="38"/>
      <c r="LB93" s="38"/>
      <c r="LC93" s="38"/>
      <c r="LD93" s="38"/>
      <c r="LE93" s="38"/>
      <c r="LF93" s="38"/>
      <c r="LG93" s="38"/>
      <c r="LH93" s="38"/>
      <c r="LI93" s="38"/>
      <c r="LJ93" s="38"/>
      <c r="LK93" s="38"/>
    </row>
    <row r="94" spans="2:323" x14ac:dyDescent="0.2">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c r="IV94" s="38"/>
      <c r="IW94" s="38"/>
      <c r="IX94" s="38"/>
      <c r="IY94" s="38"/>
      <c r="IZ94" s="38"/>
      <c r="JA94" s="38"/>
      <c r="JB94" s="38"/>
      <c r="JC94" s="38"/>
      <c r="JD94" s="38"/>
      <c r="JE94" s="38"/>
      <c r="JF94" s="38"/>
      <c r="JG94" s="38"/>
      <c r="JH94" s="38"/>
      <c r="JI94" s="38"/>
      <c r="JJ94" s="38"/>
      <c r="JK94" s="38"/>
      <c r="JL94" s="38"/>
      <c r="JM94" s="38"/>
      <c r="JN94" s="38"/>
      <c r="JO94" s="38"/>
      <c r="JP94" s="38"/>
      <c r="JQ94" s="38"/>
      <c r="JR94" s="38"/>
      <c r="JS94" s="38"/>
      <c r="JT94" s="38"/>
      <c r="JU94" s="38"/>
      <c r="JV94" s="38"/>
      <c r="JW94" s="38"/>
      <c r="JX94" s="38"/>
      <c r="JY94" s="38"/>
      <c r="JZ94" s="38"/>
      <c r="KA94" s="38"/>
      <c r="KB94" s="38"/>
      <c r="KC94" s="38"/>
      <c r="KD94" s="38"/>
      <c r="KE94" s="38"/>
      <c r="KF94" s="38"/>
      <c r="KG94" s="38"/>
      <c r="KH94" s="38"/>
      <c r="KI94" s="38"/>
      <c r="KJ94" s="38"/>
      <c r="KK94" s="38"/>
      <c r="KL94" s="38"/>
      <c r="KM94" s="38"/>
      <c r="KN94" s="38"/>
      <c r="KO94" s="38"/>
      <c r="KP94" s="38"/>
      <c r="KQ94" s="38"/>
      <c r="KR94" s="38"/>
      <c r="KS94" s="38"/>
      <c r="KT94" s="38"/>
      <c r="KU94" s="38"/>
      <c r="KV94" s="38"/>
      <c r="KW94" s="38"/>
      <c r="KX94" s="38"/>
      <c r="KY94" s="38"/>
      <c r="KZ94" s="38"/>
      <c r="LA94" s="38"/>
      <c r="LB94" s="38"/>
      <c r="LC94" s="38"/>
      <c r="LD94" s="38"/>
      <c r="LE94" s="38"/>
      <c r="LF94" s="38"/>
      <c r="LG94" s="38"/>
      <c r="LH94" s="38"/>
      <c r="LI94" s="38"/>
      <c r="LJ94" s="38"/>
      <c r="LK94" s="38"/>
    </row>
    <row r="95" spans="2:323" x14ac:dyDescent="0.2">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c r="HK95" s="38"/>
      <c r="HL95" s="38"/>
      <c r="HM95" s="38"/>
      <c r="HN95" s="38"/>
      <c r="HO95" s="38"/>
      <c r="HP95" s="38"/>
      <c r="HQ95" s="38"/>
      <c r="HR95" s="38"/>
      <c r="HS95" s="38"/>
      <c r="HT95" s="38"/>
      <c r="HU95" s="38"/>
      <c r="HV95" s="38"/>
      <c r="HW95" s="38"/>
      <c r="HX95" s="38"/>
      <c r="HY95" s="38"/>
      <c r="HZ95" s="38"/>
      <c r="IA95" s="38"/>
      <c r="IB95" s="38"/>
      <c r="IC95" s="38"/>
      <c r="ID95" s="38"/>
      <c r="IE95" s="38"/>
      <c r="IF95" s="38"/>
      <c r="IG95" s="38"/>
      <c r="IH95" s="38"/>
      <c r="II95" s="38"/>
      <c r="IJ95" s="38"/>
      <c r="IK95" s="38"/>
      <c r="IL95" s="38"/>
      <c r="IM95" s="38"/>
      <c r="IN95" s="38"/>
      <c r="IO95" s="38"/>
      <c r="IP95" s="38"/>
      <c r="IQ95" s="38"/>
      <c r="IR95" s="38"/>
      <c r="IS95" s="38"/>
      <c r="IT95" s="38"/>
      <c r="IU95" s="38"/>
      <c r="IV95" s="38"/>
      <c r="IW95" s="38"/>
      <c r="IX95" s="38"/>
      <c r="IY95" s="38"/>
      <c r="IZ95" s="38"/>
      <c r="JA95" s="38"/>
      <c r="JB95" s="38"/>
      <c r="JC95" s="38"/>
      <c r="JD95" s="38"/>
      <c r="JE95" s="38"/>
      <c r="JF95" s="38"/>
      <c r="JG95" s="38"/>
      <c r="JH95" s="38"/>
      <c r="JI95" s="38"/>
      <c r="JJ95" s="38"/>
      <c r="JK95" s="38"/>
      <c r="JL95" s="38"/>
      <c r="JM95" s="38"/>
      <c r="JN95" s="38"/>
      <c r="JO95" s="38"/>
      <c r="JP95" s="38"/>
      <c r="JQ95" s="38"/>
      <c r="JR95" s="38"/>
      <c r="JS95" s="38"/>
      <c r="JT95" s="38"/>
      <c r="JU95" s="38"/>
      <c r="JV95" s="38"/>
      <c r="JW95" s="38"/>
      <c r="JX95" s="38"/>
      <c r="JY95" s="38"/>
      <c r="JZ95" s="38"/>
      <c r="KA95" s="38"/>
      <c r="KB95" s="38"/>
      <c r="KC95" s="38"/>
      <c r="KD95" s="38"/>
      <c r="KE95" s="38"/>
      <c r="KF95" s="38"/>
      <c r="KG95" s="38"/>
      <c r="KH95" s="38"/>
      <c r="KI95" s="38"/>
      <c r="KJ95" s="38"/>
      <c r="KK95" s="38"/>
      <c r="KL95" s="38"/>
      <c r="KM95" s="38"/>
      <c r="KN95" s="38"/>
      <c r="KO95" s="38"/>
      <c r="KP95" s="38"/>
      <c r="KQ95" s="38"/>
      <c r="KR95" s="38"/>
      <c r="KS95" s="38"/>
      <c r="KT95" s="38"/>
      <c r="KU95" s="38"/>
      <c r="KV95" s="38"/>
      <c r="KW95" s="38"/>
      <c r="KX95" s="38"/>
      <c r="KY95" s="38"/>
      <c r="KZ95" s="38"/>
      <c r="LA95" s="38"/>
      <c r="LB95" s="38"/>
      <c r="LC95" s="38"/>
      <c r="LD95" s="38"/>
      <c r="LE95" s="38"/>
      <c r="LF95" s="38"/>
      <c r="LG95" s="38"/>
      <c r="LH95" s="38"/>
      <c r="LI95" s="38"/>
      <c r="LJ95" s="38"/>
      <c r="LK95" s="38"/>
    </row>
    <row r="96" spans="2:323" x14ac:dyDescent="0.2">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8"/>
      <c r="IK96" s="38"/>
      <c r="IL96" s="38"/>
      <c r="IM96" s="38"/>
      <c r="IN96" s="38"/>
      <c r="IO96" s="38"/>
      <c r="IP96" s="38"/>
      <c r="IQ96" s="38"/>
      <c r="IR96" s="38"/>
      <c r="IS96" s="38"/>
      <c r="IT96" s="38"/>
      <c r="IU96" s="38"/>
      <c r="IV96" s="38"/>
      <c r="IW96" s="38"/>
      <c r="IX96" s="38"/>
      <c r="IY96" s="38"/>
      <c r="IZ96" s="38"/>
      <c r="JA96" s="38"/>
      <c r="JB96" s="38"/>
      <c r="JC96" s="38"/>
      <c r="JD96" s="38"/>
      <c r="JE96" s="38"/>
      <c r="JF96" s="38"/>
      <c r="JG96" s="38"/>
      <c r="JH96" s="38"/>
      <c r="JI96" s="38"/>
      <c r="JJ96" s="38"/>
      <c r="JK96" s="38"/>
      <c r="JL96" s="38"/>
      <c r="JM96" s="38"/>
      <c r="JN96" s="38"/>
      <c r="JO96" s="38"/>
      <c r="JP96" s="38"/>
      <c r="JQ96" s="38"/>
      <c r="JR96" s="38"/>
      <c r="JS96" s="38"/>
      <c r="JT96" s="38"/>
      <c r="JU96" s="38"/>
      <c r="JV96" s="38"/>
      <c r="JW96" s="38"/>
      <c r="JX96" s="38"/>
      <c r="JY96" s="38"/>
      <c r="JZ96" s="38"/>
      <c r="KA96" s="38"/>
      <c r="KB96" s="38"/>
      <c r="KC96" s="38"/>
      <c r="KD96" s="38"/>
      <c r="KE96" s="38"/>
      <c r="KF96" s="38"/>
      <c r="KG96" s="38"/>
      <c r="KH96" s="38"/>
      <c r="KI96" s="38"/>
      <c r="KJ96" s="38"/>
      <c r="KK96" s="38"/>
      <c r="KL96" s="38"/>
      <c r="KM96" s="38"/>
      <c r="KN96" s="38"/>
      <c r="KO96" s="38"/>
      <c r="KP96" s="38"/>
      <c r="KQ96" s="38"/>
      <c r="KR96" s="38"/>
      <c r="KS96" s="38"/>
      <c r="KT96" s="38"/>
      <c r="KU96" s="38"/>
      <c r="KV96" s="38"/>
      <c r="KW96" s="38"/>
      <c r="KX96" s="38"/>
      <c r="KY96" s="38"/>
      <c r="KZ96" s="38"/>
      <c r="LA96" s="38"/>
      <c r="LB96" s="38"/>
      <c r="LC96" s="38"/>
      <c r="LD96" s="38"/>
      <c r="LE96" s="38"/>
      <c r="LF96" s="38"/>
      <c r="LG96" s="38"/>
      <c r="LH96" s="38"/>
      <c r="LI96" s="38"/>
      <c r="LJ96" s="38"/>
      <c r="LK96" s="38"/>
    </row>
    <row r="97" spans="2:323" x14ac:dyDescent="0.2">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c r="IR97" s="38"/>
      <c r="IS97" s="38"/>
      <c r="IT97" s="38"/>
      <c r="IU97" s="38"/>
      <c r="IV97" s="38"/>
      <c r="IW97" s="38"/>
      <c r="IX97" s="38"/>
      <c r="IY97" s="38"/>
      <c r="IZ97" s="38"/>
      <c r="JA97" s="38"/>
      <c r="JB97" s="38"/>
      <c r="JC97" s="38"/>
      <c r="JD97" s="38"/>
      <c r="JE97" s="38"/>
      <c r="JF97" s="38"/>
      <c r="JG97" s="38"/>
      <c r="JH97" s="38"/>
      <c r="JI97" s="38"/>
      <c r="JJ97" s="38"/>
      <c r="JK97" s="38"/>
      <c r="JL97" s="38"/>
      <c r="JM97" s="38"/>
      <c r="JN97" s="38"/>
      <c r="JO97" s="38"/>
      <c r="JP97" s="38"/>
      <c r="JQ97" s="38"/>
      <c r="JR97" s="38"/>
      <c r="JS97" s="38"/>
      <c r="JT97" s="38"/>
      <c r="JU97" s="38"/>
      <c r="JV97" s="38"/>
      <c r="JW97" s="38"/>
      <c r="JX97" s="38"/>
      <c r="JY97" s="38"/>
      <c r="JZ97" s="38"/>
      <c r="KA97" s="38"/>
      <c r="KB97" s="38"/>
      <c r="KC97" s="38"/>
      <c r="KD97" s="38"/>
      <c r="KE97" s="38"/>
      <c r="KF97" s="38"/>
      <c r="KG97" s="38"/>
      <c r="KH97" s="38"/>
      <c r="KI97" s="38"/>
      <c r="KJ97" s="38"/>
      <c r="KK97" s="38"/>
      <c r="KL97" s="38"/>
      <c r="KM97" s="38"/>
      <c r="KN97" s="38"/>
      <c r="KO97" s="38"/>
      <c r="KP97" s="38"/>
      <c r="KQ97" s="38"/>
      <c r="KR97" s="38"/>
      <c r="KS97" s="38"/>
      <c r="KT97" s="38"/>
      <c r="KU97" s="38"/>
      <c r="KV97" s="38"/>
      <c r="KW97" s="38"/>
      <c r="KX97" s="38"/>
      <c r="KY97" s="38"/>
      <c r="KZ97" s="38"/>
      <c r="LA97" s="38"/>
      <c r="LB97" s="38"/>
      <c r="LC97" s="38"/>
      <c r="LD97" s="38"/>
      <c r="LE97" s="38"/>
      <c r="LF97" s="38"/>
      <c r="LG97" s="38"/>
      <c r="LH97" s="38"/>
      <c r="LI97" s="38"/>
      <c r="LJ97" s="38"/>
      <c r="LK97" s="38"/>
    </row>
    <row r="98" spans="2:323" x14ac:dyDescent="0.2">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c r="IV98" s="38"/>
      <c r="IW98" s="38"/>
      <c r="IX98" s="38"/>
      <c r="IY98" s="38"/>
      <c r="IZ98" s="38"/>
      <c r="JA98" s="38"/>
      <c r="JB98" s="38"/>
      <c r="JC98" s="38"/>
      <c r="JD98" s="38"/>
      <c r="JE98" s="38"/>
      <c r="JF98" s="38"/>
      <c r="JG98" s="38"/>
      <c r="JH98" s="38"/>
      <c r="JI98" s="38"/>
      <c r="JJ98" s="38"/>
      <c r="JK98" s="38"/>
      <c r="JL98" s="38"/>
      <c r="JM98" s="38"/>
      <c r="JN98" s="38"/>
      <c r="JO98" s="38"/>
      <c r="JP98" s="38"/>
      <c r="JQ98" s="38"/>
      <c r="JR98" s="38"/>
      <c r="JS98" s="38"/>
      <c r="JT98" s="38"/>
      <c r="JU98" s="38"/>
      <c r="JV98" s="38"/>
      <c r="JW98" s="38"/>
      <c r="JX98" s="38"/>
      <c r="JY98" s="38"/>
      <c r="JZ98" s="38"/>
      <c r="KA98" s="38"/>
      <c r="KB98" s="38"/>
      <c r="KC98" s="38"/>
      <c r="KD98" s="38"/>
      <c r="KE98" s="38"/>
      <c r="KF98" s="38"/>
      <c r="KG98" s="38"/>
      <c r="KH98" s="38"/>
      <c r="KI98" s="38"/>
      <c r="KJ98" s="38"/>
      <c r="KK98" s="38"/>
      <c r="KL98" s="38"/>
      <c r="KM98" s="38"/>
      <c r="KN98" s="38"/>
      <c r="KO98" s="38"/>
      <c r="KP98" s="38"/>
      <c r="KQ98" s="38"/>
      <c r="KR98" s="38"/>
      <c r="KS98" s="38"/>
      <c r="KT98" s="38"/>
      <c r="KU98" s="38"/>
      <c r="KV98" s="38"/>
      <c r="KW98" s="38"/>
      <c r="KX98" s="38"/>
      <c r="KY98" s="38"/>
      <c r="KZ98" s="38"/>
      <c r="LA98" s="38"/>
      <c r="LB98" s="38"/>
      <c r="LC98" s="38"/>
      <c r="LD98" s="38"/>
      <c r="LE98" s="38"/>
      <c r="LF98" s="38"/>
      <c r="LG98" s="38"/>
      <c r="LH98" s="38"/>
      <c r="LI98" s="38"/>
      <c r="LJ98" s="38"/>
      <c r="LK98" s="38"/>
    </row>
    <row r="99" spans="2:323" x14ac:dyDescent="0.2">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c r="IV99" s="38"/>
      <c r="IW99" s="38"/>
      <c r="IX99" s="38"/>
      <c r="IY99" s="38"/>
      <c r="IZ99" s="38"/>
      <c r="JA99" s="38"/>
      <c r="JB99" s="38"/>
      <c r="JC99" s="38"/>
      <c r="JD99" s="38"/>
      <c r="JE99" s="38"/>
      <c r="JF99" s="38"/>
      <c r="JG99" s="38"/>
      <c r="JH99" s="38"/>
      <c r="JI99" s="38"/>
      <c r="JJ99" s="38"/>
      <c r="JK99" s="38"/>
      <c r="JL99" s="38"/>
      <c r="JM99" s="38"/>
      <c r="JN99" s="38"/>
      <c r="JO99" s="38"/>
      <c r="JP99" s="38"/>
      <c r="JQ99" s="38"/>
      <c r="JR99" s="38"/>
      <c r="JS99" s="38"/>
      <c r="JT99" s="38"/>
      <c r="JU99" s="38"/>
      <c r="JV99" s="38"/>
      <c r="JW99" s="38"/>
      <c r="JX99" s="38"/>
      <c r="JY99" s="38"/>
      <c r="JZ99" s="38"/>
      <c r="KA99" s="38"/>
      <c r="KB99" s="38"/>
      <c r="KC99" s="38"/>
      <c r="KD99" s="38"/>
      <c r="KE99" s="38"/>
      <c r="KF99" s="38"/>
      <c r="KG99" s="38"/>
      <c r="KH99" s="38"/>
      <c r="KI99" s="38"/>
      <c r="KJ99" s="38"/>
      <c r="KK99" s="38"/>
      <c r="KL99" s="38"/>
      <c r="KM99" s="38"/>
      <c r="KN99" s="38"/>
      <c r="KO99" s="38"/>
      <c r="KP99" s="38"/>
      <c r="KQ99" s="38"/>
      <c r="KR99" s="38"/>
      <c r="KS99" s="38"/>
      <c r="KT99" s="38"/>
      <c r="KU99" s="38"/>
      <c r="KV99" s="38"/>
      <c r="KW99" s="38"/>
      <c r="KX99" s="38"/>
      <c r="KY99" s="38"/>
      <c r="KZ99" s="38"/>
      <c r="LA99" s="38"/>
      <c r="LB99" s="38"/>
      <c r="LC99" s="38"/>
      <c r="LD99" s="38"/>
      <c r="LE99" s="38"/>
      <c r="LF99" s="38"/>
      <c r="LG99" s="38"/>
      <c r="LH99" s="38"/>
      <c r="LI99" s="38"/>
      <c r="LJ99" s="38"/>
      <c r="LK99" s="38"/>
    </row>
    <row r="100" spans="2:323" x14ac:dyDescent="0.2">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c r="IV100" s="38"/>
      <c r="IW100" s="38"/>
      <c r="IX100" s="38"/>
      <c r="IY100" s="38"/>
      <c r="IZ100" s="38"/>
      <c r="JA100" s="38"/>
      <c r="JB100" s="38"/>
      <c r="JC100" s="38"/>
      <c r="JD100" s="38"/>
      <c r="JE100" s="38"/>
      <c r="JF100" s="38"/>
      <c r="JG100" s="38"/>
      <c r="JH100" s="38"/>
      <c r="JI100" s="38"/>
      <c r="JJ100" s="38"/>
      <c r="JK100" s="38"/>
      <c r="JL100" s="38"/>
      <c r="JM100" s="38"/>
      <c r="JN100" s="38"/>
      <c r="JO100" s="38"/>
      <c r="JP100" s="38"/>
      <c r="JQ100" s="38"/>
      <c r="JR100" s="38"/>
      <c r="JS100" s="38"/>
      <c r="JT100" s="38"/>
      <c r="JU100" s="38"/>
      <c r="JV100" s="38"/>
      <c r="JW100" s="38"/>
      <c r="JX100" s="38"/>
      <c r="JY100" s="38"/>
      <c r="JZ100" s="38"/>
      <c r="KA100" s="38"/>
      <c r="KB100" s="38"/>
      <c r="KC100" s="38"/>
      <c r="KD100" s="38"/>
      <c r="KE100" s="38"/>
      <c r="KF100" s="38"/>
      <c r="KG100" s="38"/>
      <c r="KH100" s="38"/>
      <c r="KI100" s="38"/>
      <c r="KJ100" s="38"/>
      <c r="KK100" s="38"/>
      <c r="KL100" s="38"/>
      <c r="KM100" s="38"/>
      <c r="KN100" s="38"/>
      <c r="KO100" s="38"/>
      <c r="KP100" s="38"/>
      <c r="KQ100" s="38"/>
      <c r="KR100" s="38"/>
      <c r="KS100" s="38"/>
      <c r="KT100" s="38"/>
      <c r="KU100" s="38"/>
      <c r="KV100" s="38"/>
      <c r="KW100" s="38"/>
      <c r="KX100" s="38"/>
      <c r="KY100" s="38"/>
      <c r="KZ100" s="38"/>
      <c r="LA100" s="38"/>
      <c r="LB100" s="38"/>
      <c r="LC100" s="38"/>
      <c r="LD100" s="38"/>
      <c r="LE100" s="38"/>
      <c r="LF100" s="38"/>
      <c r="LG100" s="38"/>
      <c r="LH100" s="38"/>
      <c r="LI100" s="38"/>
      <c r="LJ100" s="38"/>
      <c r="LK100" s="38"/>
    </row>
    <row r="101" spans="2:323" x14ac:dyDescent="0.2">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c r="IV101" s="38"/>
      <c r="IW101" s="38"/>
      <c r="IX101" s="38"/>
      <c r="IY101" s="38"/>
      <c r="IZ101" s="38"/>
      <c r="JA101" s="38"/>
      <c r="JB101" s="38"/>
      <c r="JC101" s="38"/>
      <c r="JD101" s="38"/>
      <c r="JE101" s="38"/>
      <c r="JF101" s="38"/>
      <c r="JG101" s="38"/>
      <c r="JH101" s="38"/>
      <c r="JI101" s="38"/>
      <c r="JJ101" s="38"/>
      <c r="JK101" s="38"/>
      <c r="JL101" s="38"/>
      <c r="JM101" s="38"/>
      <c r="JN101" s="38"/>
      <c r="JO101" s="38"/>
      <c r="JP101" s="38"/>
      <c r="JQ101" s="38"/>
      <c r="JR101" s="38"/>
      <c r="JS101" s="38"/>
      <c r="JT101" s="38"/>
      <c r="JU101" s="38"/>
      <c r="JV101" s="38"/>
      <c r="JW101" s="38"/>
      <c r="JX101" s="38"/>
      <c r="JY101" s="38"/>
      <c r="JZ101" s="38"/>
      <c r="KA101" s="38"/>
      <c r="KB101" s="38"/>
      <c r="KC101" s="38"/>
      <c r="KD101" s="38"/>
      <c r="KE101" s="38"/>
      <c r="KF101" s="38"/>
      <c r="KG101" s="38"/>
      <c r="KH101" s="38"/>
      <c r="KI101" s="38"/>
      <c r="KJ101" s="38"/>
      <c r="KK101" s="38"/>
      <c r="KL101" s="38"/>
      <c r="KM101" s="38"/>
      <c r="KN101" s="38"/>
      <c r="KO101" s="38"/>
      <c r="KP101" s="38"/>
      <c r="KQ101" s="38"/>
      <c r="KR101" s="38"/>
      <c r="KS101" s="38"/>
      <c r="KT101" s="38"/>
      <c r="KU101" s="38"/>
      <c r="KV101" s="38"/>
      <c r="KW101" s="38"/>
      <c r="KX101" s="38"/>
      <c r="KY101" s="38"/>
      <c r="KZ101" s="38"/>
      <c r="LA101" s="38"/>
      <c r="LB101" s="38"/>
      <c r="LC101" s="38"/>
      <c r="LD101" s="38"/>
      <c r="LE101" s="38"/>
      <c r="LF101" s="38"/>
      <c r="LG101" s="38"/>
      <c r="LH101" s="38"/>
      <c r="LI101" s="38"/>
      <c r="LJ101" s="38"/>
      <c r="LK101" s="38"/>
    </row>
    <row r="102" spans="2:323" x14ac:dyDescent="0.2">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c r="IV102" s="38"/>
      <c r="IW102" s="38"/>
      <c r="IX102" s="38"/>
      <c r="IY102" s="38"/>
      <c r="IZ102" s="38"/>
      <c r="JA102" s="38"/>
      <c r="JB102" s="38"/>
      <c r="JC102" s="38"/>
      <c r="JD102" s="38"/>
      <c r="JE102" s="38"/>
      <c r="JF102" s="38"/>
      <c r="JG102" s="38"/>
      <c r="JH102" s="38"/>
      <c r="JI102" s="38"/>
      <c r="JJ102" s="38"/>
      <c r="JK102" s="38"/>
      <c r="JL102" s="38"/>
      <c r="JM102" s="38"/>
      <c r="JN102" s="38"/>
      <c r="JO102" s="38"/>
      <c r="JP102" s="38"/>
      <c r="JQ102" s="38"/>
      <c r="JR102" s="38"/>
      <c r="JS102" s="38"/>
      <c r="JT102" s="38"/>
      <c r="JU102" s="38"/>
      <c r="JV102" s="38"/>
      <c r="JW102" s="38"/>
      <c r="JX102" s="38"/>
      <c r="JY102" s="38"/>
      <c r="JZ102" s="38"/>
      <c r="KA102" s="38"/>
      <c r="KB102" s="38"/>
      <c r="KC102" s="38"/>
      <c r="KD102" s="38"/>
      <c r="KE102" s="38"/>
      <c r="KF102" s="38"/>
      <c r="KG102" s="38"/>
      <c r="KH102" s="38"/>
      <c r="KI102" s="38"/>
      <c r="KJ102" s="38"/>
      <c r="KK102" s="38"/>
      <c r="KL102" s="38"/>
      <c r="KM102" s="38"/>
      <c r="KN102" s="38"/>
      <c r="KO102" s="38"/>
      <c r="KP102" s="38"/>
      <c r="KQ102" s="38"/>
      <c r="KR102" s="38"/>
      <c r="KS102" s="38"/>
      <c r="KT102" s="38"/>
      <c r="KU102" s="38"/>
      <c r="KV102" s="38"/>
      <c r="KW102" s="38"/>
      <c r="KX102" s="38"/>
      <c r="KY102" s="38"/>
      <c r="KZ102" s="38"/>
      <c r="LA102" s="38"/>
      <c r="LB102" s="38"/>
      <c r="LC102" s="38"/>
      <c r="LD102" s="38"/>
      <c r="LE102" s="38"/>
      <c r="LF102" s="38"/>
      <c r="LG102" s="38"/>
      <c r="LH102" s="38"/>
      <c r="LI102" s="38"/>
      <c r="LJ102" s="38"/>
      <c r="LK102" s="38"/>
    </row>
    <row r="103" spans="2:323" x14ac:dyDescent="0.2">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c r="IW103" s="38"/>
      <c r="IX103" s="38"/>
      <c r="IY103" s="38"/>
      <c r="IZ103" s="38"/>
      <c r="JA103" s="38"/>
      <c r="JB103" s="38"/>
      <c r="JC103" s="38"/>
      <c r="JD103" s="38"/>
      <c r="JE103" s="38"/>
      <c r="JF103" s="38"/>
      <c r="JG103" s="38"/>
      <c r="JH103" s="38"/>
      <c r="JI103" s="38"/>
      <c r="JJ103" s="38"/>
      <c r="JK103" s="38"/>
      <c r="JL103" s="38"/>
      <c r="JM103" s="38"/>
      <c r="JN103" s="38"/>
      <c r="JO103" s="38"/>
      <c r="JP103" s="38"/>
      <c r="JQ103" s="38"/>
      <c r="JR103" s="38"/>
      <c r="JS103" s="38"/>
      <c r="JT103" s="38"/>
      <c r="JU103" s="38"/>
      <c r="JV103" s="38"/>
      <c r="JW103" s="38"/>
      <c r="JX103" s="38"/>
      <c r="JY103" s="38"/>
      <c r="JZ103" s="38"/>
      <c r="KA103" s="38"/>
      <c r="KB103" s="38"/>
      <c r="KC103" s="38"/>
      <c r="KD103" s="38"/>
      <c r="KE103" s="38"/>
      <c r="KF103" s="38"/>
      <c r="KG103" s="38"/>
      <c r="KH103" s="38"/>
      <c r="KI103" s="38"/>
      <c r="KJ103" s="38"/>
      <c r="KK103" s="38"/>
      <c r="KL103" s="38"/>
      <c r="KM103" s="38"/>
      <c r="KN103" s="38"/>
      <c r="KO103" s="38"/>
      <c r="KP103" s="38"/>
      <c r="KQ103" s="38"/>
      <c r="KR103" s="38"/>
      <c r="KS103" s="38"/>
      <c r="KT103" s="38"/>
      <c r="KU103" s="38"/>
      <c r="KV103" s="38"/>
      <c r="KW103" s="38"/>
      <c r="KX103" s="38"/>
      <c r="KY103" s="38"/>
      <c r="KZ103" s="38"/>
      <c r="LA103" s="38"/>
      <c r="LB103" s="38"/>
      <c r="LC103" s="38"/>
      <c r="LD103" s="38"/>
      <c r="LE103" s="38"/>
      <c r="LF103" s="38"/>
      <c r="LG103" s="38"/>
      <c r="LH103" s="38"/>
      <c r="LI103" s="38"/>
      <c r="LJ103" s="38"/>
      <c r="LK103" s="38"/>
    </row>
    <row r="104" spans="2:323" x14ac:dyDescent="0.2">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c r="IW104" s="38"/>
      <c r="IX104" s="38"/>
      <c r="IY104" s="38"/>
      <c r="IZ104" s="38"/>
      <c r="JA104" s="38"/>
      <c r="JB104" s="38"/>
      <c r="JC104" s="38"/>
      <c r="JD104" s="38"/>
      <c r="JE104" s="38"/>
      <c r="JF104" s="38"/>
      <c r="JG104" s="38"/>
      <c r="JH104" s="38"/>
      <c r="JI104" s="38"/>
      <c r="JJ104" s="38"/>
      <c r="JK104" s="38"/>
      <c r="JL104" s="38"/>
      <c r="JM104" s="38"/>
      <c r="JN104" s="38"/>
      <c r="JO104" s="38"/>
      <c r="JP104" s="38"/>
      <c r="JQ104" s="38"/>
      <c r="JR104" s="38"/>
      <c r="JS104" s="38"/>
      <c r="JT104" s="38"/>
      <c r="JU104" s="38"/>
      <c r="JV104" s="38"/>
      <c r="JW104" s="38"/>
      <c r="JX104" s="38"/>
      <c r="JY104" s="38"/>
      <c r="JZ104" s="38"/>
      <c r="KA104" s="38"/>
      <c r="KB104" s="38"/>
      <c r="KC104" s="38"/>
      <c r="KD104" s="38"/>
      <c r="KE104" s="38"/>
      <c r="KF104" s="38"/>
      <c r="KG104" s="38"/>
      <c r="KH104" s="38"/>
      <c r="KI104" s="38"/>
      <c r="KJ104" s="38"/>
      <c r="KK104" s="38"/>
      <c r="KL104" s="38"/>
      <c r="KM104" s="38"/>
      <c r="KN104" s="38"/>
      <c r="KO104" s="38"/>
      <c r="KP104" s="38"/>
      <c r="KQ104" s="38"/>
      <c r="KR104" s="38"/>
      <c r="KS104" s="38"/>
      <c r="KT104" s="38"/>
      <c r="KU104" s="38"/>
      <c r="KV104" s="38"/>
      <c r="KW104" s="38"/>
      <c r="KX104" s="38"/>
      <c r="KY104" s="38"/>
      <c r="KZ104" s="38"/>
      <c r="LA104" s="38"/>
      <c r="LB104" s="38"/>
      <c r="LC104" s="38"/>
      <c r="LD104" s="38"/>
      <c r="LE104" s="38"/>
      <c r="LF104" s="38"/>
      <c r="LG104" s="38"/>
      <c r="LH104" s="38"/>
      <c r="LI104" s="38"/>
      <c r="LJ104" s="38"/>
      <c r="LK104" s="38"/>
    </row>
    <row r="105" spans="2:323" x14ac:dyDescent="0.2">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c r="IW105" s="38"/>
      <c r="IX105" s="38"/>
      <c r="IY105" s="38"/>
      <c r="IZ105" s="38"/>
      <c r="JA105" s="38"/>
      <c r="JB105" s="38"/>
      <c r="JC105" s="38"/>
      <c r="JD105" s="38"/>
      <c r="JE105" s="38"/>
      <c r="JF105" s="38"/>
      <c r="JG105" s="38"/>
      <c r="JH105" s="38"/>
      <c r="JI105" s="38"/>
      <c r="JJ105" s="38"/>
      <c r="JK105" s="38"/>
      <c r="JL105" s="38"/>
      <c r="JM105" s="38"/>
      <c r="JN105" s="38"/>
      <c r="JO105" s="38"/>
      <c r="JP105" s="38"/>
      <c r="JQ105" s="38"/>
      <c r="JR105" s="38"/>
      <c r="JS105" s="38"/>
      <c r="JT105" s="38"/>
      <c r="JU105" s="38"/>
      <c r="JV105" s="38"/>
      <c r="JW105" s="38"/>
      <c r="JX105" s="38"/>
      <c r="JY105" s="38"/>
      <c r="JZ105" s="38"/>
      <c r="KA105" s="38"/>
      <c r="KB105" s="38"/>
      <c r="KC105" s="38"/>
      <c r="KD105" s="38"/>
      <c r="KE105" s="38"/>
      <c r="KF105" s="38"/>
      <c r="KG105" s="38"/>
      <c r="KH105" s="38"/>
      <c r="KI105" s="38"/>
      <c r="KJ105" s="38"/>
      <c r="KK105" s="38"/>
      <c r="KL105" s="38"/>
      <c r="KM105" s="38"/>
      <c r="KN105" s="38"/>
      <c r="KO105" s="38"/>
      <c r="KP105" s="38"/>
      <c r="KQ105" s="38"/>
      <c r="KR105" s="38"/>
      <c r="KS105" s="38"/>
      <c r="KT105" s="38"/>
      <c r="KU105" s="38"/>
      <c r="KV105" s="38"/>
      <c r="KW105" s="38"/>
      <c r="KX105" s="38"/>
      <c r="KY105" s="38"/>
      <c r="KZ105" s="38"/>
      <c r="LA105" s="38"/>
      <c r="LB105" s="38"/>
      <c r="LC105" s="38"/>
      <c r="LD105" s="38"/>
      <c r="LE105" s="38"/>
      <c r="LF105" s="38"/>
      <c r="LG105" s="38"/>
      <c r="LH105" s="38"/>
      <c r="LI105" s="38"/>
      <c r="LJ105" s="38"/>
      <c r="LK105" s="38"/>
    </row>
    <row r="106" spans="2:323" x14ac:dyDescent="0.2">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c r="IV106" s="38"/>
      <c r="IW106" s="38"/>
      <c r="IX106" s="38"/>
      <c r="IY106" s="38"/>
      <c r="IZ106" s="38"/>
      <c r="JA106" s="38"/>
      <c r="JB106" s="38"/>
      <c r="JC106" s="38"/>
      <c r="JD106" s="38"/>
      <c r="JE106" s="38"/>
      <c r="JF106" s="38"/>
      <c r="JG106" s="38"/>
      <c r="JH106" s="38"/>
      <c r="JI106" s="38"/>
      <c r="JJ106" s="38"/>
      <c r="JK106" s="38"/>
      <c r="JL106" s="38"/>
      <c r="JM106" s="38"/>
      <c r="JN106" s="38"/>
      <c r="JO106" s="38"/>
      <c r="JP106" s="38"/>
      <c r="JQ106" s="38"/>
      <c r="JR106" s="38"/>
      <c r="JS106" s="38"/>
      <c r="JT106" s="38"/>
      <c r="JU106" s="38"/>
      <c r="JV106" s="38"/>
      <c r="JW106" s="38"/>
      <c r="JX106" s="38"/>
      <c r="JY106" s="38"/>
      <c r="JZ106" s="38"/>
      <c r="KA106" s="38"/>
      <c r="KB106" s="38"/>
      <c r="KC106" s="38"/>
      <c r="KD106" s="38"/>
      <c r="KE106" s="38"/>
      <c r="KF106" s="38"/>
      <c r="KG106" s="38"/>
      <c r="KH106" s="38"/>
      <c r="KI106" s="38"/>
      <c r="KJ106" s="38"/>
      <c r="KK106" s="38"/>
      <c r="KL106" s="38"/>
      <c r="KM106" s="38"/>
      <c r="KN106" s="38"/>
      <c r="KO106" s="38"/>
      <c r="KP106" s="38"/>
      <c r="KQ106" s="38"/>
      <c r="KR106" s="38"/>
      <c r="KS106" s="38"/>
      <c r="KT106" s="38"/>
      <c r="KU106" s="38"/>
      <c r="KV106" s="38"/>
      <c r="KW106" s="38"/>
      <c r="KX106" s="38"/>
      <c r="KY106" s="38"/>
      <c r="KZ106" s="38"/>
      <c r="LA106" s="38"/>
      <c r="LB106" s="38"/>
      <c r="LC106" s="38"/>
      <c r="LD106" s="38"/>
      <c r="LE106" s="38"/>
      <c r="LF106" s="38"/>
      <c r="LG106" s="38"/>
      <c r="LH106" s="38"/>
      <c r="LI106" s="38"/>
      <c r="LJ106" s="38"/>
      <c r="LK106" s="38"/>
    </row>
    <row r="107" spans="2:323" x14ac:dyDescent="0.2">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c r="IV107" s="38"/>
      <c r="IW107" s="38"/>
      <c r="IX107" s="38"/>
      <c r="IY107" s="38"/>
      <c r="IZ107" s="38"/>
      <c r="JA107" s="38"/>
      <c r="JB107" s="38"/>
      <c r="JC107" s="38"/>
      <c r="JD107" s="38"/>
      <c r="JE107" s="38"/>
      <c r="JF107" s="38"/>
      <c r="JG107" s="38"/>
      <c r="JH107" s="38"/>
      <c r="JI107" s="38"/>
      <c r="JJ107" s="38"/>
      <c r="JK107" s="38"/>
      <c r="JL107" s="38"/>
      <c r="JM107" s="38"/>
      <c r="JN107" s="38"/>
      <c r="JO107" s="38"/>
      <c r="JP107" s="38"/>
      <c r="JQ107" s="38"/>
      <c r="JR107" s="38"/>
      <c r="JS107" s="38"/>
      <c r="JT107" s="38"/>
      <c r="JU107" s="38"/>
      <c r="JV107" s="38"/>
      <c r="JW107" s="38"/>
      <c r="JX107" s="38"/>
      <c r="JY107" s="38"/>
      <c r="JZ107" s="38"/>
      <c r="KA107" s="38"/>
      <c r="KB107" s="38"/>
      <c r="KC107" s="38"/>
      <c r="KD107" s="38"/>
      <c r="KE107" s="38"/>
      <c r="KF107" s="38"/>
      <c r="KG107" s="38"/>
      <c r="KH107" s="38"/>
      <c r="KI107" s="38"/>
      <c r="KJ107" s="38"/>
      <c r="KK107" s="38"/>
      <c r="KL107" s="38"/>
      <c r="KM107" s="38"/>
      <c r="KN107" s="38"/>
      <c r="KO107" s="38"/>
      <c r="KP107" s="38"/>
      <c r="KQ107" s="38"/>
      <c r="KR107" s="38"/>
      <c r="KS107" s="38"/>
      <c r="KT107" s="38"/>
      <c r="KU107" s="38"/>
      <c r="KV107" s="38"/>
      <c r="KW107" s="38"/>
      <c r="KX107" s="38"/>
      <c r="KY107" s="38"/>
      <c r="KZ107" s="38"/>
      <c r="LA107" s="38"/>
      <c r="LB107" s="38"/>
      <c r="LC107" s="38"/>
      <c r="LD107" s="38"/>
      <c r="LE107" s="38"/>
      <c r="LF107" s="38"/>
      <c r="LG107" s="38"/>
      <c r="LH107" s="38"/>
      <c r="LI107" s="38"/>
      <c r="LJ107" s="38"/>
      <c r="LK107" s="38"/>
    </row>
    <row r="108" spans="2:323" x14ac:dyDescent="0.2">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c r="IV108" s="38"/>
      <c r="IW108" s="38"/>
      <c r="IX108" s="38"/>
      <c r="IY108" s="38"/>
      <c r="IZ108" s="38"/>
      <c r="JA108" s="38"/>
      <c r="JB108" s="38"/>
      <c r="JC108" s="38"/>
      <c r="JD108" s="38"/>
      <c r="JE108" s="38"/>
      <c r="JF108" s="38"/>
      <c r="JG108" s="38"/>
      <c r="JH108" s="38"/>
      <c r="JI108" s="38"/>
      <c r="JJ108" s="38"/>
      <c r="JK108" s="38"/>
      <c r="JL108" s="38"/>
      <c r="JM108" s="38"/>
      <c r="JN108" s="38"/>
      <c r="JO108" s="38"/>
      <c r="JP108" s="38"/>
      <c r="JQ108" s="38"/>
      <c r="JR108" s="38"/>
      <c r="JS108" s="38"/>
      <c r="JT108" s="38"/>
      <c r="JU108" s="38"/>
      <c r="JV108" s="38"/>
      <c r="JW108" s="38"/>
      <c r="JX108" s="38"/>
      <c r="JY108" s="38"/>
      <c r="JZ108" s="38"/>
      <c r="KA108" s="38"/>
      <c r="KB108" s="38"/>
      <c r="KC108" s="38"/>
      <c r="KD108" s="38"/>
      <c r="KE108" s="38"/>
      <c r="KF108" s="38"/>
      <c r="KG108" s="38"/>
      <c r="KH108" s="38"/>
      <c r="KI108" s="38"/>
      <c r="KJ108" s="38"/>
      <c r="KK108" s="38"/>
      <c r="KL108" s="38"/>
      <c r="KM108" s="38"/>
      <c r="KN108" s="38"/>
      <c r="KO108" s="38"/>
      <c r="KP108" s="38"/>
      <c r="KQ108" s="38"/>
      <c r="KR108" s="38"/>
      <c r="KS108" s="38"/>
      <c r="KT108" s="38"/>
      <c r="KU108" s="38"/>
      <c r="KV108" s="38"/>
      <c r="KW108" s="38"/>
      <c r="KX108" s="38"/>
      <c r="KY108" s="38"/>
      <c r="KZ108" s="38"/>
      <c r="LA108" s="38"/>
      <c r="LB108" s="38"/>
      <c r="LC108" s="38"/>
      <c r="LD108" s="38"/>
      <c r="LE108" s="38"/>
      <c r="LF108" s="38"/>
      <c r="LG108" s="38"/>
      <c r="LH108" s="38"/>
      <c r="LI108" s="38"/>
      <c r="LJ108" s="38"/>
      <c r="LK108" s="38"/>
    </row>
    <row r="109" spans="2:323" x14ac:dyDescent="0.2">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c r="IV109" s="38"/>
      <c r="IW109" s="38"/>
      <c r="IX109" s="38"/>
      <c r="IY109" s="38"/>
      <c r="IZ109" s="38"/>
      <c r="JA109" s="38"/>
      <c r="JB109" s="38"/>
      <c r="JC109" s="38"/>
      <c r="JD109" s="38"/>
      <c r="JE109" s="38"/>
      <c r="JF109" s="38"/>
      <c r="JG109" s="38"/>
      <c r="JH109" s="38"/>
      <c r="JI109" s="38"/>
      <c r="JJ109" s="38"/>
      <c r="JK109" s="38"/>
      <c r="JL109" s="38"/>
      <c r="JM109" s="38"/>
      <c r="JN109" s="38"/>
      <c r="JO109" s="38"/>
      <c r="JP109" s="38"/>
      <c r="JQ109" s="38"/>
      <c r="JR109" s="38"/>
      <c r="JS109" s="38"/>
      <c r="JT109" s="38"/>
      <c r="JU109" s="38"/>
      <c r="JV109" s="38"/>
      <c r="JW109" s="38"/>
      <c r="JX109" s="38"/>
      <c r="JY109" s="38"/>
      <c r="JZ109" s="38"/>
      <c r="KA109" s="38"/>
      <c r="KB109" s="38"/>
      <c r="KC109" s="38"/>
      <c r="KD109" s="38"/>
      <c r="KE109" s="38"/>
      <c r="KF109" s="38"/>
      <c r="KG109" s="38"/>
      <c r="KH109" s="38"/>
      <c r="KI109" s="38"/>
      <c r="KJ109" s="38"/>
      <c r="KK109" s="38"/>
      <c r="KL109" s="38"/>
      <c r="KM109" s="38"/>
      <c r="KN109" s="38"/>
      <c r="KO109" s="38"/>
      <c r="KP109" s="38"/>
      <c r="KQ109" s="38"/>
      <c r="KR109" s="38"/>
      <c r="KS109" s="38"/>
      <c r="KT109" s="38"/>
      <c r="KU109" s="38"/>
      <c r="KV109" s="38"/>
      <c r="KW109" s="38"/>
      <c r="KX109" s="38"/>
      <c r="KY109" s="38"/>
      <c r="KZ109" s="38"/>
      <c r="LA109" s="38"/>
      <c r="LB109" s="38"/>
      <c r="LC109" s="38"/>
      <c r="LD109" s="38"/>
      <c r="LE109" s="38"/>
      <c r="LF109" s="38"/>
      <c r="LG109" s="38"/>
      <c r="LH109" s="38"/>
      <c r="LI109" s="38"/>
      <c r="LJ109" s="38"/>
      <c r="LK109" s="38"/>
    </row>
    <row r="110" spans="2:323" x14ac:dyDescent="0.2">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c r="IV110" s="38"/>
      <c r="IW110" s="38"/>
      <c r="IX110" s="38"/>
      <c r="IY110" s="38"/>
      <c r="IZ110" s="38"/>
      <c r="JA110" s="38"/>
      <c r="JB110" s="38"/>
      <c r="JC110" s="38"/>
      <c r="JD110" s="38"/>
      <c r="JE110" s="38"/>
      <c r="JF110" s="38"/>
      <c r="JG110" s="38"/>
      <c r="JH110" s="38"/>
      <c r="JI110" s="38"/>
      <c r="JJ110" s="38"/>
      <c r="JK110" s="38"/>
      <c r="JL110" s="38"/>
      <c r="JM110" s="38"/>
      <c r="JN110" s="38"/>
      <c r="JO110" s="38"/>
      <c r="JP110" s="38"/>
      <c r="JQ110" s="38"/>
      <c r="JR110" s="38"/>
      <c r="JS110" s="38"/>
      <c r="JT110" s="38"/>
      <c r="JU110" s="38"/>
      <c r="JV110" s="38"/>
      <c r="JW110" s="38"/>
      <c r="JX110" s="38"/>
      <c r="JY110" s="38"/>
      <c r="JZ110" s="38"/>
      <c r="KA110" s="38"/>
      <c r="KB110" s="38"/>
      <c r="KC110" s="38"/>
      <c r="KD110" s="38"/>
      <c r="KE110" s="38"/>
      <c r="KF110" s="38"/>
      <c r="KG110" s="38"/>
      <c r="KH110" s="38"/>
      <c r="KI110" s="38"/>
      <c r="KJ110" s="38"/>
      <c r="KK110" s="38"/>
      <c r="KL110" s="38"/>
      <c r="KM110" s="38"/>
      <c r="KN110" s="38"/>
      <c r="KO110" s="38"/>
      <c r="KP110" s="38"/>
      <c r="KQ110" s="38"/>
      <c r="KR110" s="38"/>
      <c r="KS110" s="38"/>
      <c r="KT110" s="38"/>
      <c r="KU110" s="38"/>
      <c r="KV110" s="38"/>
      <c r="KW110" s="38"/>
      <c r="KX110" s="38"/>
      <c r="KY110" s="38"/>
      <c r="KZ110" s="38"/>
      <c r="LA110" s="38"/>
      <c r="LB110" s="38"/>
      <c r="LC110" s="38"/>
      <c r="LD110" s="38"/>
      <c r="LE110" s="38"/>
      <c r="LF110" s="38"/>
      <c r="LG110" s="38"/>
      <c r="LH110" s="38"/>
      <c r="LI110" s="38"/>
      <c r="LJ110" s="38"/>
      <c r="LK110" s="38"/>
    </row>
    <row r="111" spans="2:323" x14ac:dyDescent="0.2">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c r="IV111" s="38"/>
      <c r="IW111" s="38"/>
      <c r="IX111" s="38"/>
      <c r="IY111" s="38"/>
      <c r="IZ111" s="38"/>
      <c r="JA111" s="38"/>
      <c r="JB111" s="38"/>
      <c r="JC111" s="38"/>
      <c r="JD111" s="38"/>
      <c r="JE111" s="38"/>
      <c r="JF111" s="38"/>
      <c r="JG111" s="38"/>
      <c r="JH111" s="38"/>
      <c r="JI111" s="38"/>
      <c r="JJ111" s="38"/>
      <c r="JK111" s="38"/>
      <c r="JL111" s="38"/>
      <c r="JM111" s="38"/>
      <c r="JN111" s="38"/>
      <c r="JO111" s="38"/>
      <c r="JP111" s="38"/>
      <c r="JQ111" s="38"/>
      <c r="JR111" s="38"/>
      <c r="JS111" s="38"/>
      <c r="JT111" s="38"/>
      <c r="JU111" s="38"/>
      <c r="JV111" s="38"/>
      <c r="JW111" s="38"/>
      <c r="JX111" s="38"/>
      <c r="JY111" s="38"/>
      <c r="JZ111" s="38"/>
      <c r="KA111" s="38"/>
      <c r="KB111" s="38"/>
      <c r="KC111" s="38"/>
      <c r="KD111" s="38"/>
      <c r="KE111" s="38"/>
      <c r="KF111" s="38"/>
      <c r="KG111" s="38"/>
      <c r="KH111" s="38"/>
      <c r="KI111" s="38"/>
      <c r="KJ111" s="38"/>
      <c r="KK111" s="38"/>
      <c r="KL111" s="38"/>
      <c r="KM111" s="38"/>
      <c r="KN111" s="38"/>
      <c r="KO111" s="38"/>
      <c r="KP111" s="38"/>
      <c r="KQ111" s="38"/>
      <c r="KR111" s="38"/>
      <c r="KS111" s="38"/>
      <c r="KT111" s="38"/>
      <c r="KU111" s="38"/>
      <c r="KV111" s="38"/>
      <c r="KW111" s="38"/>
      <c r="KX111" s="38"/>
      <c r="KY111" s="38"/>
      <c r="KZ111" s="38"/>
      <c r="LA111" s="38"/>
      <c r="LB111" s="38"/>
      <c r="LC111" s="38"/>
      <c r="LD111" s="38"/>
      <c r="LE111" s="38"/>
      <c r="LF111" s="38"/>
      <c r="LG111" s="38"/>
      <c r="LH111" s="38"/>
      <c r="LI111" s="38"/>
      <c r="LJ111" s="38"/>
      <c r="LK111" s="38"/>
    </row>
    <row r="112" spans="2:323" x14ac:dyDescent="0.2">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c r="IV112" s="38"/>
      <c r="IW112" s="38"/>
      <c r="IX112" s="38"/>
      <c r="IY112" s="38"/>
      <c r="IZ112" s="38"/>
      <c r="JA112" s="38"/>
      <c r="JB112" s="38"/>
      <c r="JC112" s="38"/>
      <c r="JD112" s="38"/>
      <c r="JE112" s="38"/>
      <c r="JF112" s="38"/>
      <c r="JG112" s="38"/>
      <c r="JH112" s="38"/>
      <c r="JI112" s="38"/>
      <c r="JJ112" s="38"/>
      <c r="JK112" s="38"/>
      <c r="JL112" s="38"/>
      <c r="JM112" s="38"/>
      <c r="JN112" s="38"/>
      <c r="JO112" s="38"/>
      <c r="JP112" s="38"/>
      <c r="JQ112" s="38"/>
      <c r="JR112" s="38"/>
      <c r="JS112" s="38"/>
      <c r="JT112" s="38"/>
      <c r="JU112" s="38"/>
      <c r="JV112" s="38"/>
      <c r="JW112" s="38"/>
      <c r="JX112" s="38"/>
      <c r="JY112" s="38"/>
      <c r="JZ112" s="38"/>
      <c r="KA112" s="38"/>
      <c r="KB112" s="38"/>
      <c r="KC112" s="38"/>
      <c r="KD112" s="38"/>
      <c r="KE112" s="38"/>
      <c r="KF112" s="38"/>
      <c r="KG112" s="38"/>
      <c r="KH112" s="38"/>
      <c r="KI112" s="38"/>
      <c r="KJ112" s="38"/>
      <c r="KK112" s="38"/>
      <c r="KL112" s="38"/>
      <c r="KM112" s="38"/>
      <c r="KN112" s="38"/>
      <c r="KO112" s="38"/>
      <c r="KP112" s="38"/>
      <c r="KQ112" s="38"/>
      <c r="KR112" s="38"/>
      <c r="KS112" s="38"/>
      <c r="KT112" s="38"/>
      <c r="KU112" s="38"/>
      <c r="KV112" s="38"/>
      <c r="KW112" s="38"/>
      <c r="KX112" s="38"/>
      <c r="KY112" s="38"/>
      <c r="KZ112" s="38"/>
      <c r="LA112" s="38"/>
      <c r="LB112" s="38"/>
      <c r="LC112" s="38"/>
      <c r="LD112" s="38"/>
      <c r="LE112" s="38"/>
      <c r="LF112" s="38"/>
      <c r="LG112" s="38"/>
      <c r="LH112" s="38"/>
      <c r="LI112" s="38"/>
      <c r="LJ112" s="38"/>
      <c r="LK112" s="38"/>
    </row>
    <row r="113" spans="2:323" x14ac:dyDescent="0.2">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8"/>
      <c r="IH113" s="38"/>
      <c r="II113" s="38"/>
      <c r="IJ113" s="38"/>
      <c r="IK113" s="38"/>
      <c r="IL113" s="38"/>
      <c r="IM113" s="38"/>
      <c r="IN113" s="38"/>
      <c r="IO113" s="38"/>
      <c r="IP113" s="38"/>
      <c r="IQ113" s="38"/>
      <c r="IR113" s="38"/>
      <c r="IS113" s="38"/>
      <c r="IT113" s="38"/>
      <c r="IU113" s="38"/>
      <c r="IV113" s="38"/>
      <c r="IW113" s="38"/>
      <c r="IX113" s="38"/>
      <c r="IY113" s="38"/>
      <c r="IZ113" s="38"/>
      <c r="JA113" s="38"/>
      <c r="JB113" s="38"/>
      <c r="JC113" s="38"/>
      <c r="JD113" s="38"/>
      <c r="JE113" s="38"/>
      <c r="JF113" s="38"/>
      <c r="JG113" s="38"/>
      <c r="JH113" s="38"/>
      <c r="JI113" s="38"/>
      <c r="JJ113" s="38"/>
      <c r="JK113" s="38"/>
      <c r="JL113" s="38"/>
      <c r="JM113" s="38"/>
      <c r="JN113" s="38"/>
      <c r="JO113" s="38"/>
      <c r="JP113" s="38"/>
      <c r="JQ113" s="38"/>
      <c r="JR113" s="38"/>
      <c r="JS113" s="38"/>
      <c r="JT113" s="38"/>
      <c r="JU113" s="38"/>
      <c r="JV113" s="38"/>
      <c r="JW113" s="38"/>
      <c r="JX113" s="38"/>
      <c r="JY113" s="38"/>
      <c r="JZ113" s="38"/>
      <c r="KA113" s="38"/>
      <c r="KB113" s="38"/>
      <c r="KC113" s="38"/>
      <c r="KD113" s="38"/>
      <c r="KE113" s="38"/>
      <c r="KF113" s="38"/>
      <c r="KG113" s="38"/>
      <c r="KH113" s="38"/>
      <c r="KI113" s="38"/>
      <c r="KJ113" s="38"/>
      <c r="KK113" s="38"/>
      <c r="KL113" s="38"/>
      <c r="KM113" s="38"/>
      <c r="KN113" s="38"/>
      <c r="KO113" s="38"/>
      <c r="KP113" s="38"/>
      <c r="KQ113" s="38"/>
      <c r="KR113" s="38"/>
      <c r="KS113" s="38"/>
      <c r="KT113" s="38"/>
      <c r="KU113" s="38"/>
      <c r="KV113" s="38"/>
      <c r="KW113" s="38"/>
      <c r="KX113" s="38"/>
      <c r="KY113" s="38"/>
      <c r="KZ113" s="38"/>
      <c r="LA113" s="38"/>
      <c r="LB113" s="38"/>
      <c r="LC113" s="38"/>
      <c r="LD113" s="38"/>
      <c r="LE113" s="38"/>
      <c r="LF113" s="38"/>
      <c r="LG113" s="38"/>
      <c r="LH113" s="38"/>
      <c r="LI113" s="38"/>
      <c r="LJ113" s="38"/>
      <c r="LK113" s="38"/>
    </row>
    <row r="114" spans="2:323" x14ac:dyDescent="0.2">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c r="IR114" s="38"/>
      <c r="IS114" s="38"/>
      <c r="IT114" s="38"/>
      <c r="IU114" s="38"/>
      <c r="IV114" s="38"/>
      <c r="IW114" s="38"/>
      <c r="IX114" s="38"/>
      <c r="IY114" s="38"/>
      <c r="IZ114" s="38"/>
      <c r="JA114" s="38"/>
      <c r="JB114" s="38"/>
      <c r="JC114" s="38"/>
      <c r="JD114" s="38"/>
      <c r="JE114" s="38"/>
      <c r="JF114" s="38"/>
      <c r="JG114" s="38"/>
      <c r="JH114" s="38"/>
      <c r="JI114" s="38"/>
      <c r="JJ114" s="38"/>
      <c r="JK114" s="38"/>
      <c r="JL114" s="38"/>
      <c r="JM114" s="38"/>
      <c r="JN114" s="38"/>
      <c r="JO114" s="38"/>
      <c r="JP114" s="38"/>
      <c r="JQ114" s="38"/>
      <c r="JR114" s="38"/>
      <c r="JS114" s="38"/>
      <c r="JT114" s="38"/>
      <c r="JU114" s="38"/>
      <c r="JV114" s="38"/>
      <c r="JW114" s="38"/>
      <c r="JX114" s="38"/>
      <c r="JY114" s="38"/>
      <c r="JZ114" s="38"/>
      <c r="KA114" s="38"/>
      <c r="KB114" s="38"/>
      <c r="KC114" s="38"/>
      <c r="KD114" s="38"/>
      <c r="KE114" s="38"/>
      <c r="KF114" s="38"/>
      <c r="KG114" s="38"/>
      <c r="KH114" s="38"/>
      <c r="KI114" s="38"/>
      <c r="KJ114" s="38"/>
      <c r="KK114" s="38"/>
      <c r="KL114" s="38"/>
      <c r="KM114" s="38"/>
      <c r="KN114" s="38"/>
      <c r="KO114" s="38"/>
      <c r="KP114" s="38"/>
      <c r="KQ114" s="38"/>
      <c r="KR114" s="38"/>
      <c r="KS114" s="38"/>
      <c r="KT114" s="38"/>
      <c r="KU114" s="38"/>
      <c r="KV114" s="38"/>
      <c r="KW114" s="38"/>
      <c r="KX114" s="38"/>
      <c r="KY114" s="38"/>
      <c r="KZ114" s="38"/>
      <c r="LA114" s="38"/>
      <c r="LB114" s="38"/>
      <c r="LC114" s="38"/>
      <c r="LD114" s="38"/>
      <c r="LE114" s="38"/>
      <c r="LF114" s="38"/>
      <c r="LG114" s="38"/>
      <c r="LH114" s="38"/>
      <c r="LI114" s="38"/>
      <c r="LJ114" s="38"/>
      <c r="LK114" s="38"/>
    </row>
    <row r="115" spans="2:323" x14ac:dyDescent="0.2">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c r="IW115" s="38"/>
      <c r="IX115" s="38"/>
      <c r="IY115" s="38"/>
      <c r="IZ115" s="38"/>
      <c r="JA115" s="38"/>
      <c r="JB115" s="38"/>
      <c r="JC115" s="38"/>
      <c r="JD115" s="38"/>
      <c r="JE115" s="38"/>
      <c r="JF115" s="38"/>
      <c r="JG115" s="38"/>
      <c r="JH115" s="38"/>
      <c r="JI115" s="38"/>
      <c r="JJ115" s="38"/>
      <c r="JK115" s="38"/>
      <c r="JL115" s="38"/>
      <c r="JM115" s="38"/>
      <c r="JN115" s="38"/>
      <c r="JO115" s="38"/>
      <c r="JP115" s="38"/>
      <c r="JQ115" s="38"/>
      <c r="JR115" s="38"/>
      <c r="JS115" s="38"/>
      <c r="JT115" s="38"/>
      <c r="JU115" s="38"/>
      <c r="JV115" s="38"/>
      <c r="JW115" s="38"/>
      <c r="JX115" s="38"/>
      <c r="JY115" s="38"/>
      <c r="JZ115" s="38"/>
      <c r="KA115" s="38"/>
      <c r="KB115" s="38"/>
      <c r="KC115" s="38"/>
      <c r="KD115" s="38"/>
      <c r="KE115" s="38"/>
      <c r="KF115" s="38"/>
      <c r="KG115" s="38"/>
      <c r="KH115" s="38"/>
      <c r="KI115" s="38"/>
      <c r="KJ115" s="38"/>
      <c r="KK115" s="38"/>
      <c r="KL115" s="38"/>
      <c r="KM115" s="38"/>
      <c r="KN115" s="38"/>
      <c r="KO115" s="38"/>
      <c r="KP115" s="38"/>
      <c r="KQ115" s="38"/>
      <c r="KR115" s="38"/>
      <c r="KS115" s="38"/>
      <c r="KT115" s="38"/>
      <c r="KU115" s="38"/>
      <c r="KV115" s="38"/>
      <c r="KW115" s="38"/>
      <c r="KX115" s="38"/>
      <c r="KY115" s="38"/>
      <c r="KZ115" s="38"/>
      <c r="LA115" s="38"/>
      <c r="LB115" s="38"/>
      <c r="LC115" s="38"/>
      <c r="LD115" s="38"/>
      <c r="LE115" s="38"/>
      <c r="LF115" s="38"/>
      <c r="LG115" s="38"/>
      <c r="LH115" s="38"/>
      <c r="LI115" s="38"/>
      <c r="LJ115" s="38"/>
      <c r="LK115" s="38"/>
    </row>
    <row r="116" spans="2:323" x14ac:dyDescent="0.2">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c r="IR116" s="38"/>
      <c r="IS116" s="38"/>
      <c r="IT116" s="38"/>
      <c r="IU116" s="38"/>
      <c r="IV116" s="38"/>
      <c r="IW116" s="38"/>
      <c r="IX116" s="38"/>
      <c r="IY116" s="38"/>
      <c r="IZ116" s="38"/>
      <c r="JA116" s="38"/>
      <c r="JB116" s="38"/>
      <c r="JC116" s="38"/>
      <c r="JD116" s="38"/>
      <c r="JE116" s="38"/>
      <c r="JF116" s="38"/>
      <c r="JG116" s="38"/>
      <c r="JH116" s="38"/>
      <c r="JI116" s="38"/>
      <c r="JJ116" s="38"/>
      <c r="JK116" s="38"/>
      <c r="JL116" s="38"/>
      <c r="JM116" s="38"/>
      <c r="JN116" s="38"/>
      <c r="JO116" s="38"/>
      <c r="JP116" s="38"/>
      <c r="JQ116" s="38"/>
      <c r="JR116" s="38"/>
      <c r="JS116" s="38"/>
      <c r="JT116" s="38"/>
      <c r="JU116" s="38"/>
      <c r="JV116" s="38"/>
      <c r="JW116" s="38"/>
      <c r="JX116" s="38"/>
      <c r="JY116" s="38"/>
      <c r="JZ116" s="38"/>
      <c r="KA116" s="38"/>
      <c r="KB116" s="38"/>
      <c r="KC116" s="38"/>
      <c r="KD116" s="38"/>
      <c r="KE116" s="38"/>
      <c r="KF116" s="38"/>
      <c r="KG116" s="38"/>
      <c r="KH116" s="38"/>
      <c r="KI116" s="38"/>
      <c r="KJ116" s="38"/>
      <c r="KK116" s="38"/>
      <c r="KL116" s="38"/>
      <c r="KM116" s="38"/>
      <c r="KN116" s="38"/>
      <c r="KO116" s="38"/>
      <c r="KP116" s="38"/>
      <c r="KQ116" s="38"/>
      <c r="KR116" s="38"/>
      <c r="KS116" s="38"/>
      <c r="KT116" s="38"/>
      <c r="KU116" s="38"/>
      <c r="KV116" s="38"/>
      <c r="KW116" s="38"/>
      <c r="KX116" s="38"/>
      <c r="KY116" s="38"/>
      <c r="KZ116" s="38"/>
      <c r="LA116" s="38"/>
      <c r="LB116" s="38"/>
      <c r="LC116" s="38"/>
      <c r="LD116" s="38"/>
      <c r="LE116" s="38"/>
      <c r="LF116" s="38"/>
      <c r="LG116" s="38"/>
      <c r="LH116" s="38"/>
      <c r="LI116" s="38"/>
      <c r="LJ116" s="38"/>
      <c r="LK116" s="38"/>
    </row>
    <row r="117" spans="2:323" x14ac:dyDescent="0.2">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c r="HK117" s="38"/>
      <c r="HL117" s="38"/>
      <c r="HM117" s="38"/>
      <c r="HN117" s="38"/>
      <c r="HO117" s="38"/>
      <c r="HP117" s="38"/>
      <c r="HQ117" s="38"/>
      <c r="HR117" s="38"/>
      <c r="HS117" s="38"/>
      <c r="HT117" s="38"/>
      <c r="HU117" s="38"/>
      <c r="HV117" s="38"/>
      <c r="HW117" s="38"/>
      <c r="HX117" s="38"/>
      <c r="HY117" s="38"/>
      <c r="HZ117" s="38"/>
      <c r="IA117" s="38"/>
      <c r="IB117" s="38"/>
      <c r="IC117" s="38"/>
      <c r="ID117" s="38"/>
      <c r="IE117" s="38"/>
      <c r="IF117" s="38"/>
      <c r="IG117" s="38"/>
      <c r="IH117" s="38"/>
      <c r="II117" s="38"/>
      <c r="IJ117" s="38"/>
      <c r="IK117" s="38"/>
      <c r="IL117" s="38"/>
      <c r="IM117" s="38"/>
      <c r="IN117" s="38"/>
      <c r="IO117" s="38"/>
      <c r="IP117" s="38"/>
      <c r="IQ117" s="38"/>
      <c r="IR117" s="38"/>
      <c r="IS117" s="38"/>
      <c r="IT117" s="38"/>
      <c r="IU117" s="38"/>
      <c r="IV117" s="38"/>
      <c r="IW117" s="38"/>
      <c r="IX117" s="38"/>
      <c r="IY117" s="38"/>
      <c r="IZ117" s="38"/>
      <c r="JA117" s="38"/>
      <c r="JB117" s="38"/>
      <c r="JC117" s="38"/>
      <c r="JD117" s="38"/>
      <c r="JE117" s="38"/>
      <c r="JF117" s="38"/>
      <c r="JG117" s="38"/>
      <c r="JH117" s="38"/>
      <c r="JI117" s="38"/>
      <c r="JJ117" s="38"/>
      <c r="JK117" s="38"/>
      <c r="JL117" s="38"/>
      <c r="JM117" s="38"/>
      <c r="JN117" s="38"/>
      <c r="JO117" s="38"/>
      <c r="JP117" s="38"/>
      <c r="JQ117" s="38"/>
      <c r="JR117" s="38"/>
      <c r="JS117" s="38"/>
      <c r="JT117" s="38"/>
      <c r="JU117" s="38"/>
      <c r="JV117" s="38"/>
      <c r="JW117" s="38"/>
      <c r="JX117" s="38"/>
      <c r="JY117" s="38"/>
      <c r="JZ117" s="38"/>
      <c r="KA117" s="38"/>
      <c r="KB117" s="38"/>
      <c r="KC117" s="38"/>
      <c r="KD117" s="38"/>
      <c r="KE117" s="38"/>
      <c r="KF117" s="38"/>
      <c r="KG117" s="38"/>
      <c r="KH117" s="38"/>
      <c r="KI117" s="38"/>
      <c r="KJ117" s="38"/>
      <c r="KK117" s="38"/>
      <c r="KL117" s="38"/>
      <c r="KM117" s="38"/>
      <c r="KN117" s="38"/>
      <c r="KO117" s="38"/>
      <c r="KP117" s="38"/>
      <c r="KQ117" s="38"/>
      <c r="KR117" s="38"/>
      <c r="KS117" s="38"/>
      <c r="KT117" s="38"/>
      <c r="KU117" s="38"/>
      <c r="KV117" s="38"/>
      <c r="KW117" s="38"/>
      <c r="KX117" s="38"/>
      <c r="KY117" s="38"/>
      <c r="KZ117" s="38"/>
      <c r="LA117" s="38"/>
      <c r="LB117" s="38"/>
      <c r="LC117" s="38"/>
      <c r="LD117" s="38"/>
      <c r="LE117" s="38"/>
      <c r="LF117" s="38"/>
      <c r="LG117" s="38"/>
      <c r="LH117" s="38"/>
      <c r="LI117" s="38"/>
      <c r="LJ117" s="38"/>
      <c r="LK117" s="38"/>
    </row>
    <row r="118" spans="2:323" x14ac:dyDescent="0.2">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c r="IW118" s="38"/>
      <c r="IX118" s="38"/>
      <c r="IY118" s="38"/>
      <c r="IZ118" s="38"/>
      <c r="JA118" s="38"/>
      <c r="JB118" s="38"/>
      <c r="JC118" s="38"/>
      <c r="JD118" s="38"/>
      <c r="JE118" s="38"/>
      <c r="JF118" s="38"/>
      <c r="JG118" s="38"/>
      <c r="JH118" s="38"/>
      <c r="JI118" s="38"/>
      <c r="JJ118" s="38"/>
      <c r="JK118" s="38"/>
      <c r="JL118" s="38"/>
      <c r="JM118" s="38"/>
      <c r="JN118" s="38"/>
      <c r="JO118" s="38"/>
      <c r="JP118" s="38"/>
      <c r="JQ118" s="38"/>
      <c r="JR118" s="38"/>
      <c r="JS118" s="38"/>
      <c r="JT118" s="38"/>
      <c r="JU118" s="38"/>
      <c r="JV118" s="38"/>
      <c r="JW118" s="38"/>
      <c r="JX118" s="38"/>
      <c r="JY118" s="38"/>
      <c r="JZ118" s="38"/>
      <c r="KA118" s="38"/>
      <c r="KB118" s="38"/>
      <c r="KC118" s="38"/>
      <c r="KD118" s="38"/>
      <c r="KE118" s="38"/>
      <c r="KF118" s="38"/>
      <c r="KG118" s="38"/>
      <c r="KH118" s="38"/>
      <c r="KI118" s="38"/>
      <c r="KJ118" s="38"/>
      <c r="KK118" s="38"/>
      <c r="KL118" s="38"/>
      <c r="KM118" s="38"/>
      <c r="KN118" s="38"/>
      <c r="KO118" s="38"/>
      <c r="KP118" s="38"/>
      <c r="KQ118" s="38"/>
      <c r="KR118" s="38"/>
      <c r="KS118" s="38"/>
      <c r="KT118" s="38"/>
      <c r="KU118" s="38"/>
      <c r="KV118" s="38"/>
      <c r="KW118" s="38"/>
      <c r="KX118" s="38"/>
      <c r="KY118" s="38"/>
      <c r="KZ118" s="38"/>
      <c r="LA118" s="38"/>
      <c r="LB118" s="38"/>
      <c r="LC118" s="38"/>
      <c r="LD118" s="38"/>
      <c r="LE118" s="38"/>
      <c r="LF118" s="38"/>
      <c r="LG118" s="38"/>
      <c r="LH118" s="38"/>
      <c r="LI118" s="38"/>
      <c r="LJ118" s="38"/>
      <c r="LK118" s="38"/>
    </row>
    <row r="119" spans="2:323" x14ac:dyDescent="0.2">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c r="HK119" s="38"/>
      <c r="HL119" s="38"/>
      <c r="HM119" s="38"/>
      <c r="HN119" s="38"/>
      <c r="HO119" s="38"/>
      <c r="HP119" s="38"/>
      <c r="HQ119" s="38"/>
      <c r="HR119" s="38"/>
      <c r="HS119" s="38"/>
      <c r="HT119" s="38"/>
      <c r="HU119" s="38"/>
      <c r="HV119" s="38"/>
      <c r="HW119" s="38"/>
      <c r="HX119" s="38"/>
      <c r="HY119" s="38"/>
      <c r="HZ119" s="38"/>
      <c r="IA119" s="38"/>
      <c r="IB119" s="38"/>
      <c r="IC119" s="38"/>
      <c r="ID119" s="38"/>
      <c r="IE119" s="38"/>
      <c r="IF119" s="38"/>
      <c r="IG119" s="38"/>
      <c r="IH119" s="38"/>
      <c r="II119" s="38"/>
      <c r="IJ119" s="38"/>
      <c r="IK119" s="38"/>
      <c r="IL119" s="38"/>
      <c r="IM119" s="38"/>
      <c r="IN119" s="38"/>
      <c r="IO119" s="38"/>
      <c r="IP119" s="38"/>
      <c r="IQ119" s="38"/>
      <c r="IR119" s="38"/>
      <c r="IS119" s="38"/>
      <c r="IT119" s="38"/>
      <c r="IU119" s="38"/>
      <c r="IV119" s="38"/>
      <c r="IW119" s="38"/>
      <c r="IX119" s="38"/>
      <c r="IY119" s="38"/>
      <c r="IZ119" s="38"/>
      <c r="JA119" s="38"/>
      <c r="JB119" s="38"/>
      <c r="JC119" s="38"/>
      <c r="JD119" s="38"/>
      <c r="JE119" s="38"/>
      <c r="JF119" s="38"/>
      <c r="JG119" s="38"/>
      <c r="JH119" s="38"/>
      <c r="JI119" s="38"/>
      <c r="JJ119" s="38"/>
      <c r="JK119" s="38"/>
      <c r="JL119" s="38"/>
      <c r="JM119" s="38"/>
      <c r="JN119" s="38"/>
      <c r="JO119" s="38"/>
      <c r="JP119" s="38"/>
      <c r="JQ119" s="38"/>
      <c r="JR119" s="38"/>
      <c r="JS119" s="38"/>
      <c r="JT119" s="38"/>
      <c r="JU119" s="38"/>
      <c r="JV119" s="38"/>
      <c r="JW119" s="38"/>
      <c r="JX119" s="38"/>
      <c r="JY119" s="38"/>
      <c r="JZ119" s="38"/>
      <c r="KA119" s="38"/>
      <c r="KB119" s="38"/>
      <c r="KC119" s="38"/>
      <c r="KD119" s="38"/>
      <c r="KE119" s="38"/>
      <c r="KF119" s="38"/>
      <c r="KG119" s="38"/>
      <c r="KH119" s="38"/>
      <c r="KI119" s="38"/>
      <c r="KJ119" s="38"/>
      <c r="KK119" s="38"/>
      <c r="KL119" s="38"/>
      <c r="KM119" s="38"/>
      <c r="KN119" s="38"/>
      <c r="KO119" s="38"/>
      <c r="KP119" s="38"/>
      <c r="KQ119" s="38"/>
      <c r="KR119" s="38"/>
      <c r="KS119" s="38"/>
      <c r="KT119" s="38"/>
      <c r="KU119" s="38"/>
      <c r="KV119" s="38"/>
      <c r="KW119" s="38"/>
      <c r="KX119" s="38"/>
      <c r="KY119" s="38"/>
      <c r="KZ119" s="38"/>
      <c r="LA119" s="38"/>
      <c r="LB119" s="38"/>
      <c r="LC119" s="38"/>
      <c r="LD119" s="38"/>
      <c r="LE119" s="38"/>
      <c r="LF119" s="38"/>
      <c r="LG119" s="38"/>
      <c r="LH119" s="38"/>
      <c r="LI119" s="38"/>
      <c r="LJ119" s="38"/>
      <c r="LK119" s="38"/>
    </row>
    <row r="120" spans="2:323" x14ac:dyDescent="0.2">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c r="IR120" s="38"/>
      <c r="IS120" s="38"/>
      <c r="IT120" s="38"/>
      <c r="IU120" s="38"/>
      <c r="IV120" s="38"/>
      <c r="IW120" s="38"/>
      <c r="IX120" s="38"/>
      <c r="IY120" s="38"/>
      <c r="IZ120" s="38"/>
      <c r="JA120" s="38"/>
      <c r="JB120" s="38"/>
      <c r="JC120" s="38"/>
      <c r="JD120" s="38"/>
      <c r="JE120" s="38"/>
      <c r="JF120" s="38"/>
      <c r="JG120" s="38"/>
      <c r="JH120" s="38"/>
      <c r="JI120" s="38"/>
      <c r="JJ120" s="38"/>
      <c r="JK120" s="38"/>
      <c r="JL120" s="38"/>
      <c r="JM120" s="38"/>
      <c r="JN120" s="38"/>
      <c r="JO120" s="38"/>
      <c r="JP120" s="38"/>
      <c r="JQ120" s="38"/>
      <c r="JR120" s="38"/>
      <c r="JS120" s="38"/>
      <c r="JT120" s="38"/>
      <c r="JU120" s="38"/>
      <c r="JV120" s="38"/>
      <c r="JW120" s="38"/>
      <c r="JX120" s="38"/>
      <c r="JY120" s="38"/>
      <c r="JZ120" s="38"/>
      <c r="KA120" s="38"/>
      <c r="KB120" s="38"/>
      <c r="KC120" s="38"/>
      <c r="KD120" s="38"/>
      <c r="KE120" s="38"/>
      <c r="KF120" s="38"/>
      <c r="KG120" s="38"/>
      <c r="KH120" s="38"/>
      <c r="KI120" s="38"/>
      <c r="KJ120" s="38"/>
      <c r="KK120" s="38"/>
      <c r="KL120" s="38"/>
      <c r="KM120" s="38"/>
      <c r="KN120" s="38"/>
      <c r="KO120" s="38"/>
      <c r="KP120" s="38"/>
      <c r="KQ120" s="38"/>
      <c r="KR120" s="38"/>
      <c r="KS120" s="38"/>
      <c r="KT120" s="38"/>
      <c r="KU120" s="38"/>
      <c r="KV120" s="38"/>
      <c r="KW120" s="38"/>
      <c r="KX120" s="38"/>
      <c r="KY120" s="38"/>
      <c r="KZ120" s="38"/>
      <c r="LA120" s="38"/>
      <c r="LB120" s="38"/>
      <c r="LC120" s="38"/>
      <c r="LD120" s="38"/>
      <c r="LE120" s="38"/>
      <c r="LF120" s="38"/>
      <c r="LG120" s="38"/>
      <c r="LH120" s="38"/>
      <c r="LI120" s="38"/>
      <c r="LJ120" s="38"/>
      <c r="LK120" s="38"/>
    </row>
    <row r="121" spans="2:323" x14ac:dyDescent="0.2">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c r="IW121" s="38"/>
      <c r="IX121" s="38"/>
      <c r="IY121" s="38"/>
      <c r="IZ121" s="38"/>
      <c r="JA121" s="38"/>
      <c r="JB121" s="38"/>
      <c r="JC121" s="38"/>
      <c r="JD121" s="38"/>
      <c r="JE121" s="38"/>
      <c r="JF121" s="38"/>
      <c r="JG121" s="38"/>
      <c r="JH121" s="38"/>
      <c r="JI121" s="38"/>
      <c r="JJ121" s="38"/>
      <c r="JK121" s="38"/>
      <c r="JL121" s="38"/>
      <c r="JM121" s="38"/>
      <c r="JN121" s="38"/>
      <c r="JO121" s="38"/>
      <c r="JP121" s="38"/>
      <c r="JQ121" s="38"/>
      <c r="JR121" s="38"/>
      <c r="JS121" s="38"/>
      <c r="JT121" s="38"/>
      <c r="JU121" s="38"/>
      <c r="JV121" s="38"/>
      <c r="JW121" s="38"/>
      <c r="JX121" s="38"/>
      <c r="JY121" s="38"/>
      <c r="JZ121" s="38"/>
      <c r="KA121" s="38"/>
      <c r="KB121" s="38"/>
      <c r="KC121" s="38"/>
      <c r="KD121" s="38"/>
      <c r="KE121" s="38"/>
      <c r="KF121" s="38"/>
      <c r="KG121" s="38"/>
      <c r="KH121" s="38"/>
      <c r="KI121" s="38"/>
      <c r="KJ121" s="38"/>
      <c r="KK121" s="38"/>
      <c r="KL121" s="38"/>
      <c r="KM121" s="38"/>
      <c r="KN121" s="38"/>
      <c r="KO121" s="38"/>
      <c r="KP121" s="38"/>
      <c r="KQ121" s="38"/>
      <c r="KR121" s="38"/>
      <c r="KS121" s="38"/>
      <c r="KT121" s="38"/>
      <c r="KU121" s="38"/>
      <c r="KV121" s="38"/>
      <c r="KW121" s="38"/>
      <c r="KX121" s="38"/>
      <c r="KY121" s="38"/>
      <c r="KZ121" s="38"/>
      <c r="LA121" s="38"/>
      <c r="LB121" s="38"/>
      <c r="LC121" s="38"/>
      <c r="LD121" s="38"/>
      <c r="LE121" s="38"/>
      <c r="LF121" s="38"/>
      <c r="LG121" s="38"/>
      <c r="LH121" s="38"/>
      <c r="LI121" s="38"/>
      <c r="LJ121" s="38"/>
      <c r="LK121" s="38"/>
    </row>
    <row r="122" spans="2:323" x14ac:dyDescent="0.2">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8"/>
      <c r="IH122" s="38"/>
      <c r="II122" s="38"/>
      <c r="IJ122" s="38"/>
      <c r="IK122" s="38"/>
      <c r="IL122" s="38"/>
      <c r="IM122" s="38"/>
      <c r="IN122" s="38"/>
      <c r="IO122" s="38"/>
      <c r="IP122" s="38"/>
      <c r="IQ122" s="38"/>
      <c r="IR122" s="38"/>
      <c r="IS122" s="38"/>
      <c r="IT122" s="38"/>
      <c r="IU122" s="38"/>
      <c r="IV122" s="38"/>
      <c r="IW122" s="38"/>
      <c r="IX122" s="38"/>
      <c r="IY122" s="38"/>
      <c r="IZ122" s="38"/>
      <c r="JA122" s="38"/>
      <c r="JB122" s="38"/>
      <c r="JC122" s="38"/>
      <c r="JD122" s="38"/>
      <c r="JE122" s="38"/>
      <c r="JF122" s="38"/>
      <c r="JG122" s="38"/>
      <c r="JH122" s="38"/>
      <c r="JI122" s="38"/>
      <c r="JJ122" s="38"/>
      <c r="JK122" s="38"/>
      <c r="JL122" s="38"/>
      <c r="JM122" s="38"/>
      <c r="JN122" s="38"/>
      <c r="JO122" s="38"/>
      <c r="JP122" s="38"/>
      <c r="JQ122" s="38"/>
      <c r="JR122" s="38"/>
      <c r="JS122" s="38"/>
      <c r="JT122" s="38"/>
      <c r="JU122" s="38"/>
      <c r="JV122" s="38"/>
      <c r="JW122" s="38"/>
      <c r="JX122" s="38"/>
      <c r="JY122" s="38"/>
      <c r="JZ122" s="38"/>
      <c r="KA122" s="38"/>
      <c r="KB122" s="38"/>
      <c r="KC122" s="38"/>
      <c r="KD122" s="38"/>
      <c r="KE122" s="38"/>
      <c r="KF122" s="38"/>
      <c r="KG122" s="38"/>
      <c r="KH122" s="38"/>
      <c r="KI122" s="38"/>
      <c r="KJ122" s="38"/>
      <c r="KK122" s="38"/>
      <c r="KL122" s="38"/>
      <c r="KM122" s="38"/>
      <c r="KN122" s="38"/>
      <c r="KO122" s="38"/>
      <c r="KP122" s="38"/>
      <c r="KQ122" s="38"/>
      <c r="KR122" s="38"/>
      <c r="KS122" s="38"/>
      <c r="KT122" s="38"/>
      <c r="KU122" s="38"/>
      <c r="KV122" s="38"/>
      <c r="KW122" s="38"/>
      <c r="KX122" s="38"/>
      <c r="KY122" s="38"/>
      <c r="KZ122" s="38"/>
      <c r="LA122" s="38"/>
      <c r="LB122" s="38"/>
      <c r="LC122" s="38"/>
      <c r="LD122" s="38"/>
      <c r="LE122" s="38"/>
      <c r="LF122" s="38"/>
      <c r="LG122" s="38"/>
      <c r="LH122" s="38"/>
      <c r="LI122" s="38"/>
      <c r="LJ122" s="38"/>
      <c r="LK122" s="38"/>
    </row>
    <row r="123" spans="2:323" x14ac:dyDescent="0.2">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c r="IR123" s="38"/>
      <c r="IS123" s="38"/>
      <c r="IT123" s="38"/>
      <c r="IU123" s="38"/>
      <c r="IV123" s="38"/>
      <c r="IW123" s="38"/>
      <c r="IX123" s="38"/>
      <c r="IY123" s="38"/>
      <c r="IZ123" s="38"/>
      <c r="JA123" s="38"/>
      <c r="JB123" s="38"/>
      <c r="JC123" s="38"/>
      <c r="JD123" s="38"/>
      <c r="JE123" s="38"/>
      <c r="JF123" s="38"/>
      <c r="JG123" s="38"/>
      <c r="JH123" s="38"/>
      <c r="JI123" s="38"/>
      <c r="JJ123" s="38"/>
      <c r="JK123" s="38"/>
      <c r="JL123" s="38"/>
      <c r="JM123" s="38"/>
      <c r="JN123" s="38"/>
      <c r="JO123" s="38"/>
      <c r="JP123" s="38"/>
      <c r="JQ123" s="38"/>
      <c r="JR123" s="38"/>
      <c r="JS123" s="38"/>
      <c r="JT123" s="38"/>
      <c r="JU123" s="38"/>
      <c r="JV123" s="38"/>
      <c r="JW123" s="38"/>
      <c r="JX123" s="38"/>
      <c r="JY123" s="38"/>
      <c r="JZ123" s="38"/>
      <c r="KA123" s="38"/>
      <c r="KB123" s="38"/>
      <c r="KC123" s="38"/>
      <c r="KD123" s="38"/>
      <c r="KE123" s="38"/>
      <c r="KF123" s="38"/>
      <c r="KG123" s="38"/>
      <c r="KH123" s="38"/>
      <c r="KI123" s="38"/>
      <c r="KJ123" s="38"/>
      <c r="KK123" s="38"/>
      <c r="KL123" s="38"/>
      <c r="KM123" s="38"/>
      <c r="KN123" s="38"/>
      <c r="KO123" s="38"/>
      <c r="KP123" s="38"/>
      <c r="KQ123" s="38"/>
      <c r="KR123" s="38"/>
      <c r="KS123" s="38"/>
      <c r="KT123" s="38"/>
      <c r="KU123" s="38"/>
      <c r="KV123" s="38"/>
      <c r="KW123" s="38"/>
      <c r="KX123" s="38"/>
      <c r="KY123" s="38"/>
      <c r="KZ123" s="38"/>
      <c r="LA123" s="38"/>
      <c r="LB123" s="38"/>
      <c r="LC123" s="38"/>
      <c r="LD123" s="38"/>
      <c r="LE123" s="38"/>
      <c r="LF123" s="38"/>
      <c r="LG123" s="38"/>
      <c r="LH123" s="38"/>
      <c r="LI123" s="38"/>
      <c r="LJ123" s="38"/>
      <c r="LK123" s="38"/>
    </row>
    <row r="124" spans="2:323" x14ac:dyDescent="0.2">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c r="IW124" s="38"/>
      <c r="IX124" s="38"/>
      <c r="IY124" s="38"/>
      <c r="IZ124" s="38"/>
      <c r="JA124" s="38"/>
      <c r="JB124" s="38"/>
      <c r="JC124" s="38"/>
      <c r="JD124" s="38"/>
      <c r="JE124" s="38"/>
      <c r="JF124" s="38"/>
      <c r="JG124" s="38"/>
      <c r="JH124" s="38"/>
      <c r="JI124" s="38"/>
      <c r="JJ124" s="38"/>
      <c r="JK124" s="38"/>
      <c r="JL124" s="38"/>
      <c r="JM124" s="38"/>
      <c r="JN124" s="38"/>
      <c r="JO124" s="38"/>
      <c r="JP124" s="38"/>
      <c r="JQ124" s="38"/>
      <c r="JR124" s="38"/>
      <c r="JS124" s="38"/>
      <c r="JT124" s="38"/>
      <c r="JU124" s="38"/>
      <c r="JV124" s="38"/>
      <c r="JW124" s="38"/>
      <c r="JX124" s="38"/>
      <c r="JY124" s="38"/>
      <c r="JZ124" s="38"/>
      <c r="KA124" s="38"/>
      <c r="KB124" s="38"/>
      <c r="KC124" s="38"/>
      <c r="KD124" s="38"/>
      <c r="KE124" s="38"/>
      <c r="KF124" s="38"/>
      <c r="KG124" s="38"/>
      <c r="KH124" s="38"/>
      <c r="KI124" s="38"/>
      <c r="KJ124" s="38"/>
      <c r="KK124" s="38"/>
      <c r="KL124" s="38"/>
      <c r="KM124" s="38"/>
      <c r="KN124" s="38"/>
      <c r="KO124" s="38"/>
      <c r="KP124" s="38"/>
      <c r="KQ124" s="38"/>
      <c r="KR124" s="38"/>
      <c r="KS124" s="38"/>
      <c r="KT124" s="38"/>
      <c r="KU124" s="38"/>
      <c r="KV124" s="38"/>
      <c r="KW124" s="38"/>
      <c r="KX124" s="38"/>
      <c r="KY124" s="38"/>
      <c r="KZ124" s="38"/>
      <c r="LA124" s="38"/>
      <c r="LB124" s="38"/>
      <c r="LC124" s="38"/>
      <c r="LD124" s="38"/>
      <c r="LE124" s="38"/>
      <c r="LF124" s="38"/>
      <c r="LG124" s="38"/>
      <c r="LH124" s="38"/>
      <c r="LI124" s="38"/>
      <c r="LJ124" s="38"/>
      <c r="LK124" s="38"/>
    </row>
    <row r="125" spans="2:323" x14ac:dyDescent="0.2">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c r="HK125" s="38"/>
      <c r="HL125" s="38"/>
      <c r="HM125" s="38"/>
      <c r="HN125" s="38"/>
      <c r="HO125" s="38"/>
      <c r="HP125" s="38"/>
      <c r="HQ125" s="38"/>
      <c r="HR125" s="38"/>
      <c r="HS125" s="38"/>
      <c r="HT125" s="38"/>
      <c r="HU125" s="38"/>
      <c r="HV125" s="38"/>
      <c r="HW125" s="38"/>
      <c r="HX125" s="38"/>
      <c r="HY125" s="38"/>
      <c r="HZ125" s="38"/>
      <c r="IA125" s="38"/>
      <c r="IB125" s="38"/>
      <c r="IC125" s="38"/>
      <c r="ID125" s="38"/>
      <c r="IE125" s="38"/>
      <c r="IF125" s="38"/>
      <c r="IG125" s="38"/>
      <c r="IH125" s="38"/>
      <c r="II125" s="38"/>
      <c r="IJ125" s="38"/>
      <c r="IK125" s="38"/>
      <c r="IL125" s="38"/>
      <c r="IM125" s="38"/>
      <c r="IN125" s="38"/>
      <c r="IO125" s="38"/>
      <c r="IP125" s="38"/>
      <c r="IQ125" s="38"/>
      <c r="IR125" s="38"/>
      <c r="IS125" s="38"/>
      <c r="IT125" s="38"/>
      <c r="IU125" s="38"/>
      <c r="IV125" s="38"/>
      <c r="IW125" s="38"/>
      <c r="IX125" s="38"/>
      <c r="IY125" s="38"/>
      <c r="IZ125" s="38"/>
      <c r="JA125" s="38"/>
      <c r="JB125" s="38"/>
      <c r="JC125" s="38"/>
      <c r="JD125" s="38"/>
      <c r="JE125" s="38"/>
      <c r="JF125" s="38"/>
      <c r="JG125" s="38"/>
      <c r="JH125" s="38"/>
      <c r="JI125" s="38"/>
      <c r="JJ125" s="38"/>
      <c r="JK125" s="38"/>
      <c r="JL125" s="38"/>
      <c r="JM125" s="38"/>
      <c r="JN125" s="38"/>
      <c r="JO125" s="38"/>
      <c r="JP125" s="38"/>
      <c r="JQ125" s="38"/>
      <c r="JR125" s="38"/>
      <c r="JS125" s="38"/>
      <c r="JT125" s="38"/>
      <c r="JU125" s="38"/>
      <c r="JV125" s="38"/>
      <c r="JW125" s="38"/>
      <c r="JX125" s="38"/>
      <c r="JY125" s="38"/>
      <c r="JZ125" s="38"/>
      <c r="KA125" s="38"/>
      <c r="KB125" s="38"/>
      <c r="KC125" s="38"/>
      <c r="KD125" s="38"/>
      <c r="KE125" s="38"/>
      <c r="KF125" s="38"/>
      <c r="KG125" s="38"/>
      <c r="KH125" s="38"/>
      <c r="KI125" s="38"/>
      <c r="KJ125" s="38"/>
      <c r="KK125" s="38"/>
      <c r="KL125" s="38"/>
      <c r="KM125" s="38"/>
      <c r="KN125" s="38"/>
      <c r="KO125" s="38"/>
      <c r="KP125" s="38"/>
      <c r="KQ125" s="38"/>
      <c r="KR125" s="38"/>
      <c r="KS125" s="38"/>
      <c r="KT125" s="38"/>
      <c r="KU125" s="38"/>
      <c r="KV125" s="38"/>
      <c r="KW125" s="38"/>
      <c r="KX125" s="38"/>
      <c r="KY125" s="38"/>
      <c r="KZ125" s="38"/>
      <c r="LA125" s="38"/>
      <c r="LB125" s="38"/>
      <c r="LC125" s="38"/>
      <c r="LD125" s="38"/>
      <c r="LE125" s="38"/>
      <c r="LF125" s="38"/>
      <c r="LG125" s="38"/>
      <c r="LH125" s="38"/>
      <c r="LI125" s="38"/>
      <c r="LJ125" s="38"/>
      <c r="LK125" s="38"/>
    </row>
    <row r="126" spans="2:323" x14ac:dyDescent="0.2">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c r="HK126" s="38"/>
      <c r="HL126" s="38"/>
      <c r="HM126" s="38"/>
      <c r="HN126" s="38"/>
      <c r="HO126" s="38"/>
      <c r="HP126" s="38"/>
      <c r="HQ126" s="38"/>
      <c r="HR126" s="38"/>
      <c r="HS126" s="38"/>
      <c r="HT126" s="38"/>
      <c r="HU126" s="38"/>
      <c r="HV126" s="38"/>
      <c r="HW126" s="38"/>
      <c r="HX126" s="38"/>
      <c r="HY126" s="38"/>
      <c r="HZ126" s="38"/>
      <c r="IA126" s="38"/>
      <c r="IB126" s="38"/>
      <c r="IC126" s="38"/>
      <c r="ID126" s="38"/>
      <c r="IE126" s="38"/>
      <c r="IF126" s="38"/>
      <c r="IG126" s="38"/>
      <c r="IH126" s="38"/>
      <c r="II126" s="38"/>
      <c r="IJ126" s="38"/>
      <c r="IK126" s="38"/>
      <c r="IL126" s="38"/>
      <c r="IM126" s="38"/>
      <c r="IN126" s="38"/>
      <c r="IO126" s="38"/>
      <c r="IP126" s="38"/>
      <c r="IQ126" s="38"/>
      <c r="IR126" s="38"/>
      <c r="IS126" s="38"/>
      <c r="IT126" s="38"/>
      <c r="IU126" s="38"/>
      <c r="IV126" s="38"/>
      <c r="IW126" s="38"/>
      <c r="IX126" s="38"/>
      <c r="IY126" s="38"/>
      <c r="IZ126" s="38"/>
      <c r="JA126" s="38"/>
      <c r="JB126" s="38"/>
      <c r="JC126" s="38"/>
      <c r="JD126" s="38"/>
      <c r="JE126" s="38"/>
      <c r="JF126" s="38"/>
      <c r="JG126" s="38"/>
      <c r="JH126" s="38"/>
      <c r="JI126" s="38"/>
      <c r="JJ126" s="38"/>
      <c r="JK126" s="38"/>
      <c r="JL126" s="38"/>
      <c r="JM126" s="38"/>
      <c r="JN126" s="38"/>
      <c r="JO126" s="38"/>
      <c r="JP126" s="38"/>
      <c r="JQ126" s="38"/>
      <c r="JR126" s="38"/>
      <c r="JS126" s="38"/>
      <c r="JT126" s="38"/>
      <c r="JU126" s="38"/>
      <c r="JV126" s="38"/>
      <c r="JW126" s="38"/>
      <c r="JX126" s="38"/>
      <c r="JY126" s="38"/>
      <c r="JZ126" s="38"/>
      <c r="KA126" s="38"/>
      <c r="KB126" s="38"/>
      <c r="KC126" s="38"/>
      <c r="KD126" s="38"/>
      <c r="KE126" s="38"/>
      <c r="KF126" s="38"/>
      <c r="KG126" s="38"/>
      <c r="KH126" s="38"/>
      <c r="KI126" s="38"/>
      <c r="KJ126" s="38"/>
      <c r="KK126" s="38"/>
      <c r="KL126" s="38"/>
      <c r="KM126" s="38"/>
      <c r="KN126" s="38"/>
      <c r="KO126" s="38"/>
      <c r="KP126" s="38"/>
      <c r="KQ126" s="38"/>
      <c r="KR126" s="38"/>
      <c r="KS126" s="38"/>
      <c r="KT126" s="38"/>
      <c r="KU126" s="38"/>
      <c r="KV126" s="38"/>
      <c r="KW126" s="38"/>
      <c r="KX126" s="38"/>
      <c r="KY126" s="38"/>
      <c r="KZ126" s="38"/>
      <c r="LA126" s="38"/>
      <c r="LB126" s="38"/>
      <c r="LC126" s="38"/>
      <c r="LD126" s="38"/>
      <c r="LE126" s="38"/>
      <c r="LF126" s="38"/>
      <c r="LG126" s="38"/>
      <c r="LH126" s="38"/>
      <c r="LI126" s="38"/>
      <c r="LJ126" s="38"/>
      <c r="LK126" s="38"/>
    </row>
    <row r="127" spans="2:323" x14ac:dyDescent="0.2">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c r="HK127" s="38"/>
      <c r="HL127" s="38"/>
      <c r="HM127" s="38"/>
      <c r="HN127" s="38"/>
      <c r="HO127" s="38"/>
      <c r="HP127" s="38"/>
      <c r="HQ127" s="38"/>
      <c r="HR127" s="38"/>
      <c r="HS127" s="38"/>
      <c r="HT127" s="38"/>
      <c r="HU127" s="38"/>
      <c r="HV127" s="38"/>
      <c r="HW127" s="38"/>
      <c r="HX127" s="38"/>
      <c r="HY127" s="38"/>
      <c r="HZ127" s="38"/>
      <c r="IA127" s="38"/>
      <c r="IB127" s="38"/>
      <c r="IC127" s="38"/>
      <c r="ID127" s="38"/>
      <c r="IE127" s="38"/>
      <c r="IF127" s="38"/>
      <c r="IG127" s="38"/>
      <c r="IH127" s="38"/>
      <c r="II127" s="38"/>
      <c r="IJ127" s="38"/>
      <c r="IK127" s="38"/>
      <c r="IL127" s="38"/>
      <c r="IM127" s="38"/>
      <c r="IN127" s="38"/>
      <c r="IO127" s="38"/>
      <c r="IP127" s="38"/>
      <c r="IQ127" s="38"/>
      <c r="IR127" s="38"/>
      <c r="IS127" s="38"/>
      <c r="IT127" s="38"/>
      <c r="IU127" s="38"/>
      <c r="IV127" s="38"/>
      <c r="IW127" s="38"/>
      <c r="IX127" s="38"/>
      <c r="IY127" s="38"/>
      <c r="IZ127" s="38"/>
      <c r="JA127" s="38"/>
      <c r="JB127" s="38"/>
      <c r="JC127" s="38"/>
      <c r="JD127" s="38"/>
      <c r="JE127" s="38"/>
      <c r="JF127" s="38"/>
      <c r="JG127" s="38"/>
      <c r="JH127" s="38"/>
      <c r="JI127" s="38"/>
      <c r="JJ127" s="38"/>
      <c r="JK127" s="38"/>
      <c r="JL127" s="38"/>
      <c r="JM127" s="38"/>
      <c r="JN127" s="38"/>
      <c r="JO127" s="38"/>
      <c r="JP127" s="38"/>
      <c r="JQ127" s="38"/>
      <c r="JR127" s="38"/>
      <c r="JS127" s="38"/>
      <c r="JT127" s="38"/>
      <c r="JU127" s="38"/>
      <c r="JV127" s="38"/>
      <c r="JW127" s="38"/>
      <c r="JX127" s="38"/>
      <c r="JY127" s="38"/>
      <c r="JZ127" s="38"/>
      <c r="KA127" s="38"/>
      <c r="KB127" s="38"/>
      <c r="KC127" s="38"/>
      <c r="KD127" s="38"/>
      <c r="KE127" s="38"/>
      <c r="KF127" s="38"/>
      <c r="KG127" s="38"/>
      <c r="KH127" s="38"/>
      <c r="KI127" s="38"/>
      <c r="KJ127" s="38"/>
      <c r="KK127" s="38"/>
      <c r="KL127" s="38"/>
      <c r="KM127" s="38"/>
      <c r="KN127" s="38"/>
      <c r="KO127" s="38"/>
      <c r="KP127" s="38"/>
      <c r="KQ127" s="38"/>
      <c r="KR127" s="38"/>
      <c r="KS127" s="38"/>
      <c r="KT127" s="38"/>
      <c r="KU127" s="38"/>
      <c r="KV127" s="38"/>
      <c r="KW127" s="38"/>
      <c r="KX127" s="38"/>
      <c r="KY127" s="38"/>
      <c r="KZ127" s="38"/>
      <c r="LA127" s="38"/>
      <c r="LB127" s="38"/>
      <c r="LC127" s="38"/>
      <c r="LD127" s="38"/>
      <c r="LE127" s="38"/>
      <c r="LF127" s="38"/>
      <c r="LG127" s="38"/>
      <c r="LH127" s="38"/>
      <c r="LI127" s="38"/>
      <c r="LJ127" s="38"/>
      <c r="LK127" s="38"/>
    </row>
    <row r="128" spans="2:323" x14ac:dyDescent="0.2">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c r="HK128" s="38"/>
      <c r="HL128" s="38"/>
      <c r="HM128" s="38"/>
      <c r="HN128" s="38"/>
      <c r="HO128" s="38"/>
      <c r="HP128" s="38"/>
      <c r="HQ128" s="38"/>
      <c r="HR128" s="38"/>
      <c r="HS128" s="38"/>
      <c r="HT128" s="38"/>
      <c r="HU128" s="38"/>
      <c r="HV128" s="38"/>
      <c r="HW128" s="38"/>
      <c r="HX128" s="38"/>
      <c r="HY128" s="38"/>
      <c r="HZ128" s="38"/>
      <c r="IA128" s="38"/>
      <c r="IB128" s="38"/>
      <c r="IC128" s="38"/>
      <c r="ID128" s="38"/>
      <c r="IE128" s="38"/>
      <c r="IF128" s="38"/>
      <c r="IG128" s="38"/>
      <c r="IH128" s="38"/>
      <c r="II128" s="38"/>
      <c r="IJ128" s="38"/>
      <c r="IK128" s="38"/>
      <c r="IL128" s="38"/>
      <c r="IM128" s="38"/>
      <c r="IN128" s="38"/>
      <c r="IO128" s="38"/>
      <c r="IP128" s="38"/>
      <c r="IQ128" s="38"/>
      <c r="IR128" s="38"/>
      <c r="IS128" s="38"/>
      <c r="IT128" s="38"/>
      <c r="IU128" s="38"/>
      <c r="IV128" s="38"/>
      <c r="IW128" s="38"/>
      <c r="IX128" s="38"/>
      <c r="IY128" s="38"/>
      <c r="IZ128" s="38"/>
      <c r="JA128" s="38"/>
      <c r="JB128" s="38"/>
      <c r="JC128" s="38"/>
      <c r="JD128" s="38"/>
      <c r="JE128" s="38"/>
      <c r="JF128" s="38"/>
      <c r="JG128" s="38"/>
      <c r="JH128" s="38"/>
      <c r="JI128" s="38"/>
      <c r="JJ128" s="38"/>
      <c r="JK128" s="38"/>
      <c r="JL128" s="38"/>
      <c r="JM128" s="38"/>
      <c r="JN128" s="38"/>
      <c r="JO128" s="38"/>
      <c r="JP128" s="38"/>
      <c r="JQ128" s="38"/>
      <c r="JR128" s="38"/>
      <c r="JS128" s="38"/>
      <c r="JT128" s="38"/>
      <c r="JU128" s="38"/>
      <c r="JV128" s="38"/>
      <c r="JW128" s="38"/>
      <c r="JX128" s="38"/>
      <c r="JY128" s="38"/>
      <c r="JZ128" s="38"/>
      <c r="KA128" s="38"/>
      <c r="KB128" s="38"/>
      <c r="KC128" s="38"/>
      <c r="KD128" s="38"/>
      <c r="KE128" s="38"/>
      <c r="KF128" s="38"/>
      <c r="KG128" s="38"/>
      <c r="KH128" s="38"/>
      <c r="KI128" s="38"/>
      <c r="KJ128" s="38"/>
      <c r="KK128" s="38"/>
      <c r="KL128" s="38"/>
      <c r="KM128" s="38"/>
      <c r="KN128" s="38"/>
      <c r="KO128" s="38"/>
      <c r="KP128" s="38"/>
      <c r="KQ128" s="38"/>
      <c r="KR128" s="38"/>
      <c r="KS128" s="38"/>
      <c r="KT128" s="38"/>
      <c r="KU128" s="38"/>
      <c r="KV128" s="38"/>
      <c r="KW128" s="38"/>
      <c r="KX128" s="38"/>
      <c r="KY128" s="38"/>
      <c r="KZ128" s="38"/>
      <c r="LA128" s="38"/>
      <c r="LB128" s="38"/>
      <c r="LC128" s="38"/>
      <c r="LD128" s="38"/>
      <c r="LE128" s="38"/>
      <c r="LF128" s="38"/>
      <c r="LG128" s="38"/>
      <c r="LH128" s="38"/>
      <c r="LI128" s="38"/>
      <c r="LJ128" s="38"/>
      <c r="LK128" s="38"/>
    </row>
    <row r="129" spans="2:323" x14ac:dyDescent="0.2">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8"/>
      <c r="IH129" s="38"/>
      <c r="II129" s="38"/>
      <c r="IJ129" s="38"/>
      <c r="IK129" s="38"/>
      <c r="IL129" s="38"/>
      <c r="IM129" s="38"/>
      <c r="IN129" s="38"/>
      <c r="IO129" s="38"/>
      <c r="IP129" s="38"/>
      <c r="IQ129" s="38"/>
      <c r="IR129" s="38"/>
      <c r="IS129" s="38"/>
      <c r="IT129" s="38"/>
      <c r="IU129" s="38"/>
      <c r="IV129" s="38"/>
      <c r="IW129" s="38"/>
      <c r="IX129" s="38"/>
      <c r="IY129" s="38"/>
      <c r="IZ129" s="38"/>
      <c r="JA129" s="38"/>
      <c r="JB129" s="38"/>
      <c r="JC129" s="38"/>
      <c r="JD129" s="38"/>
      <c r="JE129" s="38"/>
      <c r="JF129" s="38"/>
      <c r="JG129" s="38"/>
      <c r="JH129" s="38"/>
      <c r="JI129" s="38"/>
      <c r="JJ129" s="38"/>
      <c r="JK129" s="38"/>
      <c r="JL129" s="38"/>
      <c r="JM129" s="38"/>
      <c r="JN129" s="38"/>
      <c r="JO129" s="38"/>
      <c r="JP129" s="38"/>
      <c r="JQ129" s="38"/>
      <c r="JR129" s="38"/>
      <c r="JS129" s="38"/>
      <c r="JT129" s="38"/>
      <c r="JU129" s="38"/>
      <c r="JV129" s="38"/>
      <c r="JW129" s="38"/>
      <c r="JX129" s="38"/>
      <c r="JY129" s="38"/>
      <c r="JZ129" s="38"/>
      <c r="KA129" s="38"/>
      <c r="KB129" s="38"/>
      <c r="KC129" s="38"/>
      <c r="KD129" s="38"/>
      <c r="KE129" s="38"/>
      <c r="KF129" s="38"/>
      <c r="KG129" s="38"/>
      <c r="KH129" s="38"/>
      <c r="KI129" s="38"/>
      <c r="KJ129" s="38"/>
      <c r="KK129" s="38"/>
      <c r="KL129" s="38"/>
      <c r="KM129" s="38"/>
      <c r="KN129" s="38"/>
      <c r="KO129" s="38"/>
      <c r="KP129" s="38"/>
      <c r="KQ129" s="38"/>
      <c r="KR129" s="38"/>
      <c r="KS129" s="38"/>
      <c r="KT129" s="38"/>
      <c r="KU129" s="38"/>
      <c r="KV129" s="38"/>
      <c r="KW129" s="38"/>
      <c r="KX129" s="38"/>
      <c r="KY129" s="38"/>
      <c r="KZ129" s="38"/>
      <c r="LA129" s="38"/>
      <c r="LB129" s="38"/>
      <c r="LC129" s="38"/>
      <c r="LD129" s="38"/>
      <c r="LE129" s="38"/>
      <c r="LF129" s="38"/>
      <c r="LG129" s="38"/>
      <c r="LH129" s="38"/>
      <c r="LI129" s="38"/>
      <c r="LJ129" s="38"/>
      <c r="LK129" s="38"/>
    </row>
    <row r="130" spans="2:323" x14ac:dyDescent="0.2">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c r="HK130" s="38"/>
      <c r="HL130" s="38"/>
      <c r="HM130" s="38"/>
      <c r="HN130" s="38"/>
      <c r="HO130" s="38"/>
      <c r="HP130" s="38"/>
      <c r="HQ130" s="38"/>
      <c r="HR130" s="38"/>
      <c r="HS130" s="38"/>
      <c r="HT130" s="38"/>
      <c r="HU130" s="38"/>
      <c r="HV130" s="38"/>
      <c r="HW130" s="38"/>
      <c r="HX130" s="38"/>
      <c r="HY130" s="38"/>
      <c r="HZ130" s="38"/>
      <c r="IA130" s="38"/>
      <c r="IB130" s="38"/>
      <c r="IC130" s="38"/>
      <c r="ID130" s="38"/>
      <c r="IE130" s="38"/>
      <c r="IF130" s="38"/>
      <c r="IG130" s="38"/>
      <c r="IH130" s="38"/>
      <c r="II130" s="38"/>
      <c r="IJ130" s="38"/>
      <c r="IK130" s="38"/>
      <c r="IL130" s="38"/>
      <c r="IM130" s="38"/>
      <c r="IN130" s="38"/>
      <c r="IO130" s="38"/>
      <c r="IP130" s="38"/>
      <c r="IQ130" s="38"/>
      <c r="IR130" s="38"/>
      <c r="IS130" s="38"/>
      <c r="IT130" s="38"/>
      <c r="IU130" s="38"/>
      <c r="IV130" s="38"/>
      <c r="IW130" s="38"/>
      <c r="IX130" s="38"/>
      <c r="IY130" s="38"/>
      <c r="IZ130" s="38"/>
      <c r="JA130" s="38"/>
      <c r="JB130" s="38"/>
      <c r="JC130" s="38"/>
      <c r="JD130" s="38"/>
      <c r="JE130" s="38"/>
      <c r="JF130" s="38"/>
      <c r="JG130" s="38"/>
      <c r="JH130" s="38"/>
      <c r="JI130" s="38"/>
      <c r="JJ130" s="38"/>
      <c r="JK130" s="38"/>
      <c r="JL130" s="38"/>
      <c r="JM130" s="38"/>
      <c r="JN130" s="38"/>
      <c r="JO130" s="38"/>
      <c r="JP130" s="38"/>
      <c r="JQ130" s="38"/>
      <c r="JR130" s="38"/>
      <c r="JS130" s="38"/>
      <c r="JT130" s="38"/>
      <c r="JU130" s="38"/>
      <c r="JV130" s="38"/>
      <c r="JW130" s="38"/>
      <c r="JX130" s="38"/>
      <c r="JY130" s="38"/>
      <c r="JZ130" s="38"/>
      <c r="KA130" s="38"/>
      <c r="KB130" s="38"/>
      <c r="KC130" s="38"/>
      <c r="KD130" s="38"/>
      <c r="KE130" s="38"/>
      <c r="KF130" s="38"/>
      <c r="KG130" s="38"/>
      <c r="KH130" s="38"/>
      <c r="KI130" s="38"/>
      <c r="KJ130" s="38"/>
      <c r="KK130" s="38"/>
      <c r="KL130" s="38"/>
      <c r="KM130" s="38"/>
      <c r="KN130" s="38"/>
      <c r="KO130" s="38"/>
      <c r="KP130" s="38"/>
      <c r="KQ130" s="38"/>
      <c r="KR130" s="38"/>
      <c r="KS130" s="38"/>
      <c r="KT130" s="38"/>
      <c r="KU130" s="38"/>
      <c r="KV130" s="38"/>
      <c r="KW130" s="38"/>
      <c r="KX130" s="38"/>
      <c r="KY130" s="38"/>
      <c r="KZ130" s="38"/>
      <c r="LA130" s="38"/>
      <c r="LB130" s="38"/>
      <c r="LC130" s="38"/>
      <c r="LD130" s="38"/>
      <c r="LE130" s="38"/>
      <c r="LF130" s="38"/>
      <c r="LG130" s="38"/>
      <c r="LH130" s="38"/>
      <c r="LI130" s="38"/>
      <c r="LJ130" s="38"/>
      <c r="LK130" s="38"/>
    </row>
    <row r="131" spans="2:323" x14ac:dyDescent="0.2">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c r="HK131" s="38"/>
      <c r="HL131" s="38"/>
      <c r="HM131" s="38"/>
      <c r="HN131" s="38"/>
      <c r="HO131" s="38"/>
      <c r="HP131" s="38"/>
      <c r="HQ131" s="38"/>
      <c r="HR131" s="38"/>
      <c r="HS131" s="38"/>
      <c r="HT131" s="38"/>
      <c r="HU131" s="38"/>
      <c r="HV131" s="38"/>
      <c r="HW131" s="38"/>
      <c r="HX131" s="38"/>
      <c r="HY131" s="38"/>
      <c r="HZ131" s="38"/>
      <c r="IA131" s="38"/>
      <c r="IB131" s="38"/>
      <c r="IC131" s="38"/>
      <c r="ID131" s="38"/>
      <c r="IE131" s="38"/>
      <c r="IF131" s="38"/>
      <c r="IG131" s="38"/>
      <c r="IH131" s="38"/>
      <c r="II131" s="38"/>
      <c r="IJ131" s="38"/>
      <c r="IK131" s="38"/>
      <c r="IL131" s="38"/>
      <c r="IM131" s="38"/>
      <c r="IN131" s="38"/>
      <c r="IO131" s="38"/>
      <c r="IP131" s="38"/>
      <c r="IQ131" s="38"/>
      <c r="IR131" s="38"/>
      <c r="IS131" s="38"/>
      <c r="IT131" s="38"/>
      <c r="IU131" s="38"/>
      <c r="IV131" s="38"/>
      <c r="IW131" s="38"/>
      <c r="IX131" s="38"/>
      <c r="IY131" s="38"/>
      <c r="IZ131" s="38"/>
      <c r="JA131" s="38"/>
      <c r="JB131" s="38"/>
      <c r="JC131" s="38"/>
      <c r="JD131" s="38"/>
      <c r="JE131" s="38"/>
      <c r="JF131" s="38"/>
      <c r="JG131" s="38"/>
      <c r="JH131" s="38"/>
      <c r="JI131" s="38"/>
      <c r="JJ131" s="38"/>
      <c r="JK131" s="38"/>
      <c r="JL131" s="38"/>
      <c r="JM131" s="38"/>
      <c r="JN131" s="38"/>
      <c r="JO131" s="38"/>
      <c r="JP131" s="38"/>
      <c r="JQ131" s="38"/>
      <c r="JR131" s="38"/>
      <c r="JS131" s="38"/>
      <c r="JT131" s="38"/>
      <c r="JU131" s="38"/>
      <c r="JV131" s="38"/>
      <c r="JW131" s="38"/>
      <c r="JX131" s="38"/>
      <c r="JY131" s="38"/>
      <c r="JZ131" s="38"/>
      <c r="KA131" s="38"/>
      <c r="KB131" s="38"/>
      <c r="KC131" s="38"/>
      <c r="KD131" s="38"/>
      <c r="KE131" s="38"/>
      <c r="KF131" s="38"/>
      <c r="KG131" s="38"/>
      <c r="KH131" s="38"/>
      <c r="KI131" s="38"/>
      <c r="KJ131" s="38"/>
      <c r="KK131" s="38"/>
      <c r="KL131" s="38"/>
      <c r="KM131" s="38"/>
      <c r="KN131" s="38"/>
      <c r="KO131" s="38"/>
      <c r="KP131" s="38"/>
      <c r="KQ131" s="38"/>
      <c r="KR131" s="38"/>
      <c r="KS131" s="38"/>
      <c r="KT131" s="38"/>
      <c r="KU131" s="38"/>
      <c r="KV131" s="38"/>
      <c r="KW131" s="38"/>
      <c r="KX131" s="38"/>
      <c r="KY131" s="38"/>
      <c r="KZ131" s="38"/>
      <c r="LA131" s="38"/>
      <c r="LB131" s="38"/>
      <c r="LC131" s="38"/>
      <c r="LD131" s="38"/>
      <c r="LE131" s="38"/>
      <c r="LF131" s="38"/>
      <c r="LG131" s="38"/>
      <c r="LH131" s="38"/>
      <c r="LI131" s="38"/>
      <c r="LJ131" s="38"/>
      <c r="LK131" s="38"/>
    </row>
    <row r="132" spans="2:323" x14ac:dyDescent="0.2">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c r="HK132" s="38"/>
      <c r="HL132" s="38"/>
      <c r="HM132" s="38"/>
      <c r="HN132" s="38"/>
      <c r="HO132" s="38"/>
      <c r="HP132" s="38"/>
      <c r="HQ132" s="38"/>
      <c r="HR132" s="38"/>
      <c r="HS132" s="38"/>
      <c r="HT132" s="38"/>
      <c r="HU132" s="38"/>
      <c r="HV132" s="38"/>
      <c r="HW132" s="38"/>
      <c r="HX132" s="38"/>
      <c r="HY132" s="38"/>
      <c r="HZ132" s="38"/>
      <c r="IA132" s="38"/>
      <c r="IB132" s="38"/>
      <c r="IC132" s="38"/>
      <c r="ID132" s="38"/>
      <c r="IE132" s="38"/>
      <c r="IF132" s="38"/>
      <c r="IG132" s="38"/>
      <c r="IH132" s="38"/>
      <c r="II132" s="38"/>
      <c r="IJ132" s="38"/>
      <c r="IK132" s="38"/>
      <c r="IL132" s="38"/>
      <c r="IM132" s="38"/>
      <c r="IN132" s="38"/>
      <c r="IO132" s="38"/>
      <c r="IP132" s="38"/>
      <c r="IQ132" s="38"/>
      <c r="IR132" s="38"/>
      <c r="IS132" s="38"/>
      <c r="IT132" s="38"/>
      <c r="IU132" s="38"/>
      <c r="IV132" s="38"/>
      <c r="IW132" s="38"/>
      <c r="IX132" s="38"/>
      <c r="IY132" s="38"/>
      <c r="IZ132" s="38"/>
      <c r="JA132" s="38"/>
      <c r="JB132" s="38"/>
      <c r="JC132" s="38"/>
      <c r="JD132" s="38"/>
      <c r="JE132" s="38"/>
      <c r="JF132" s="38"/>
      <c r="JG132" s="38"/>
      <c r="JH132" s="38"/>
      <c r="JI132" s="38"/>
      <c r="JJ132" s="38"/>
      <c r="JK132" s="38"/>
      <c r="JL132" s="38"/>
      <c r="JM132" s="38"/>
      <c r="JN132" s="38"/>
      <c r="JO132" s="38"/>
      <c r="JP132" s="38"/>
      <c r="JQ132" s="38"/>
      <c r="JR132" s="38"/>
      <c r="JS132" s="38"/>
      <c r="JT132" s="38"/>
      <c r="JU132" s="38"/>
      <c r="JV132" s="38"/>
      <c r="JW132" s="38"/>
      <c r="JX132" s="38"/>
      <c r="JY132" s="38"/>
      <c r="JZ132" s="38"/>
      <c r="KA132" s="38"/>
      <c r="KB132" s="38"/>
      <c r="KC132" s="38"/>
      <c r="KD132" s="38"/>
      <c r="KE132" s="38"/>
      <c r="KF132" s="38"/>
      <c r="KG132" s="38"/>
      <c r="KH132" s="38"/>
      <c r="KI132" s="38"/>
      <c r="KJ132" s="38"/>
      <c r="KK132" s="38"/>
      <c r="KL132" s="38"/>
      <c r="KM132" s="38"/>
      <c r="KN132" s="38"/>
      <c r="KO132" s="38"/>
      <c r="KP132" s="38"/>
      <c r="KQ132" s="38"/>
      <c r="KR132" s="38"/>
      <c r="KS132" s="38"/>
      <c r="KT132" s="38"/>
      <c r="KU132" s="38"/>
      <c r="KV132" s="38"/>
      <c r="KW132" s="38"/>
      <c r="KX132" s="38"/>
      <c r="KY132" s="38"/>
      <c r="KZ132" s="38"/>
      <c r="LA132" s="38"/>
      <c r="LB132" s="38"/>
      <c r="LC132" s="38"/>
      <c r="LD132" s="38"/>
      <c r="LE132" s="38"/>
      <c r="LF132" s="38"/>
      <c r="LG132" s="38"/>
      <c r="LH132" s="38"/>
      <c r="LI132" s="38"/>
      <c r="LJ132" s="38"/>
      <c r="LK132" s="38"/>
    </row>
    <row r="133" spans="2:323" x14ac:dyDescent="0.2">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c r="HK133" s="38"/>
      <c r="HL133" s="38"/>
      <c r="HM133" s="38"/>
      <c r="HN133" s="38"/>
      <c r="HO133" s="38"/>
      <c r="HP133" s="38"/>
      <c r="HQ133" s="38"/>
      <c r="HR133" s="38"/>
      <c r="HS133" s="38"/>
      <c r="HT133" s="38"/>
      <c r="HU133" s="38"/>
      <c r="HV133" s="38"/>
      <c r="HW133" s="38"/>
      <c r="HX133" s="38"/>
      <c r="HY133" s="38"/>
      <c r="HZ133" s="38"/>
      <c r="IA133" s="38"/>
      <c r="IB133" s="38"/>
      <c r="IC133" s="38"/>
      <c r="ID133" s="38"/>
      <c r="IE133" s="38"/>
      <c r="IF133" s="38"/>
      <c r="IG133" s="38"/>
      <c r="IH133" s="38"/>
      <c r="II133" s="38"/>
      <c r="IJ133" s="38"/>
      <c r="IK133" s="38"/>
      <c r="IL133" s="38"/>
      <c r="IM133" s="38"/>
      <c r="IN133" s="38"/>
      <c r="IO133" s="38"/>
      <c r="IP133" s="38"/>
      <c r="IQ133" s="38"/>
      <c r="IR133" s="38"/>
      <c r="IS133" s="38"/>
      <c r="IT133" s="38"/>
      <c r="IU133" s="38"/>
      <c r="IV133" s="38"/>
      <c r="IW133" s="38"/>
      <c r="IX133" s="38"/>
      <c r="IY133" s="38"/>
      <c r="IZ133" s="38"/>
      <c r="JA133" s="38"/>
      <c r="JB133" s="38"/>
      <c r="JC133" s="38"/>
      <c r="JD133" s="38"/>
      <c r="JE133" s="38"/>
      <c r="JF133" s="38"/>
      <c r="JG133" s="38"/>
      <c r="JH133" s="38"/>
      <c r="JI133" s="38"/>
      <c r="JJ133" s="38"/>
      <c r="JK133" s="38"/>
      <c r="JL133" s="38"/>
      <c r="JM133" s="38"/>
      <c r="JN133" s="38"/>
      <c r="JO133" s="38"/>
      <c r="JP133" s="38"/>
      <c r="JQ133" s="38"/>
      <c r="JR133" s="38"/>
      <c r="JS133" s="38"/>
      <c r="JT133" s="38"/>
      <c r="JU133" s="38"/>
      <c r="JV133" s="38"/>
      <c r="JW133" s="38"/>
      <c r="JX133" s="38"/>
      <c r="JY133" s="38"/>
      <c r="JZ133" s="38"/>
      <c r="KA133" s="38"/>
      <c r="KB133" s="38"/>
      <c r="KC133" s="38"/>
      <c r="KD133" s="38"/>
      <c r="KE133" s="38"/>
      <c r="KF133" s="38"/>
      <c r="KG133" s="38"/>
      <c r="KH133" s="38"/>
      <c r="KI133" s="38"/>
      <c r="KJ133" s="38"/>
      <c r="KK133" s="38"/>
      <c r="KL133" s="38"/>
      <c r="KM133" s="38"/>
      <c r="KN133" s="38"/>
      <c r="KO133" s="38"/>
      <c r="KP133" s="38"/>
      <c r="KQ133" s="38"/>
      <c r="KR133" s="38"/>
      <c r="KS133" s="38"/>
      <c r="KT133" s="38"/>
      <c r="KU133" s="38"/>
      <c r="KV133" s="38"/>
      <c r="KW133" s="38"/>
      <c r="KX133" s="38"/>
      <c r="KY133" s="38"/>
      <c r="KZ133" s="38"/>
      <c r="LA133" s="38"/>
      <c r="LB133" s="38"/>
      <c r="LC133" s="38"/>
      <c r="LD133" s="38"/>
      <c r="LE133" s="38"/>
      <c r="LF133" s="38"/>
      <c r="LG133" s="38"/>
      <c r="LH133" s="38"/>
      <c r="LI133" s="38"/>
      <c r="LJ133" s="38"/>
      <c r="LK133" s="38"/>
    </row>
    <row r="134" spans="2:323" x14ac:dyDescent="0.2">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c r="IW134" s="38"/>
      <c r="IX134" s="38"/>
      <c r="IY134" s="38"/>
      <c r="IZ134" s="38"/>
      <c r="JA134" s="38"/>
      <c r="JB134" s="38"/>
      <c r="JC134" s="38"/>
      <c r="JD134" s="38"/>
      <c r="JE134" s="38"/>
      <c r="JF134" s="38"/>
      <c r="JG134" s="38"/>
      <c r="JH134" s="38"/>
      <c r="JI134" s="38"/>
      <c r="JJ134" s="38"/>
      <c r="JK134" s="38"/>
      <c r="JL134" s="38"/>
      <c r="JM134" s="38"/>
      <c r="JN134" s="38"/>
      <c r="JO134" s="38"/>
      <c r="JP134" s="38"/>
      <c r="JQ134" s="38"/>
      <c r="JR134" s="38"/>
      <c r="JS134" s="38"/>
      <c r="JT134" s="38"/>
      <c r="JU134" s="38"/>
      <c r="JV134" s="38"/>
      <c r="JW134" s="38"/>
      <c r="JX134" s="38"/>
      <c r="JY134" s="38"/>
      <c r="JZ134" s="38"/>
      <c r="KA134" s="38"/>
      <c r="KB134" s="38"/>
      <c r="KC134" s="38"/>
      <c r="KD134" s="38"/>
      <c r="KE134" s="38"/>
      <c r="KF134" s="38"/>
      <c r="KG134" s="38"/>
      <c r="KH134" s="38"/>
      <c r="KI134" s="38"/>
      <c r="KJ134" s="38"/>
      <c r="KK134" s="38"/>
      <c r="KL134" s="38"/>
      <c r="KM134" s="38"/>
      <c r="KN134" s="38"/>
      <c r="KO134" s="38"/>
      <c r="KP134" s="38"/>
      <c r="KQ134" s="38"/>
      <c r="KR134" s="38"/>
      <c r="KS134" s="38"/>
      <c r="KT134" s="38"/>
      <c r="KU134" s="38"/>
      <c r="KV134" s="38"/>
      <c r="KW134" s="38"/>
      <c r="KX134" s="38"/>
      <c r="KY134" s="38"/>
      <c r="KZ134" s="38"/>
      <c r="LA134" s="38"/>
      <c r="LB134" s="38"/>
      <c r="LC134" s="38"/>
      <c r="LD134" s="38"/>
      <c r="LE134" s="38"/>
      <c r="LF134" s="38"/>
      <c r="LG134" s="38"/>
      <c r="LH134" s="38"/>
      <c r="LI134" s="38"/>
      <c r="LJ134" s="38"/>
      <c r="LK134" s="38"/>
    </row>
    <row r="135" spans="2:323" x14ac:dyDescent="0.2">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c r="HK135" s="38"/>
      <c r="HL135" s="38"/>
      <c r="HM135" s="38"/>
      <c r="HN135" s="38"/>
      <c r="HO135" s="38"/>
      <c r="HP135" s="38"/>
      <c r="HQ135" s="38"/>
      <c r="HR135" s="38"/>
      <c r="HS135" s="38"/>
      <c r="HT135" s="38"/>
      <c r="HU135" s="38"/>
      <c r="HV135" s="38"/>
      <c r="HW135" s="38"/>
      <c r="HX135" s="38"/>
      <c r="HY135" s="38"/>
      <c r="HZ135" s="38"/>
      <c r="IA135" s="38"/>
      <c r="IB135" s="38"/>
      <c r="IC135" s="38"/>
      <c r="ID135" s="38"/>
      <c r="IE135" s="38"/>
      <c r="IF135" s="38"/>
      <c r="IG135" s="38"/>
      <c r="IH135" s="38"/>
      <c r="II135" s="38"/>
      <c r="IJ135" s="38"/>
      <c r="IK135" s="38"/>
      <c r="IL135" s="38"/>
      <c r="IM135" s="38"/>
      <c r="IN135" s="38"/>
      <c r="IO135" s="38"/>
      <c r="IP135" s="38"/>
      <c r="IQ135" s="38"/>
      <c r="IR135" s="38"/>
      <c r="IS135" s="38"/>
      <c r="IT135" s="38"/>
      <c r="IU135" s="38"/>
      <c r="IV135" s="38"/>
      <c r="IW135" s="38"/>
      <c r="IX135" s="38"/>
      <c r="IY135" s="38"/>
      <c r="IZ135" s="38"/>
      <c r="JA135" s="38"/>
      <c r="JB135" s="38"/>
      <c r="JC135" s="38"/>
      <c r="JD135" s="38"/>
      <c r="JE135" s="38"/>
      <c r="JF135" s="38"/>
      <c r="JG135" s="38"/>
      <c r="JH135" s="38"/>
      <c r="JI135" s="38"/>
      <c r="JJ135" s="38"/>
      <c r="JK135" s="38"/>
      <c r="JL135" s="38"/>
      <c r="JM135" s="38"/>
      <c r="JN135" s="38"/>
      <c r="JO135" s="38"/>
      <c r="JP135" s="38"/>
      <c r="JQ135" s="38"/>
      <c r="JR135" s="38"/>
      <c r="JS135" s="38"/>
      <c r="JT135" s="38"/>
      <c r="JU135" s="38"/>
      <c r="JV135" s="38"/>
      <c r="JW135" s="38"/>
      <c r="JX135" s="38"/>
      <c r="JY135" s="38"/>
      <c r="JZ135" s="38"/>
      <c r="KA135" s="38"/>
      <c r="KB135" s="38"/>
      <c r="KC135" s="38"/>
      <c r="KD135" s="38"/>
      <c r="KE135" s="38"/>
      <c r="KF135" s="38"/>
      <c r="KG135" s="38"/>
      <c r="KH135" s="38"/>
      <c r="KI135" s="38"/>
      <c r="KJ135" s="38"/>
      <c r="KK135" s="38"/>
      <c r="KL135" s="38"/>
      <c r="KM135" s="38"/>
      <c r="KN135" s="38"/>
      <c r="KO135" s="38"/>
      <c r="KP135" s="38"/>
      <c r="KQ135" s="38"/>
      <c r="KR135" s="38"/>
      <c r="KS135" s="38"/>
      <c r="KT135" s="38"/>
      <c r="KU135" s="38"/>
      <c r="KV135" s="38"/>
      <c r="KW135" s="38"/>
      <c r="KX135" s="38"/>
      <c r="KY135" s="38"/>
      <c r="KZ135" s="38"/>
      <c r="LA135" s="38"/>
      <c r="LB135" s="38"/>
      <c r="LC135" s="38"/>
      <c r="LD135" s="38"/>
      <c r="LE135" s="38"/>
      <c r="LF135" s="38"/>
      <c r="LG135" s="38"/>
      <c r="LH135" s="38"/>
      <c r="LI135" s="38"/>
      <c r="LJ135" s="38"/>
      <c r="LK135" s="38"/>
    </row>
    <row r="136" spans="2:323" x14ac:dyDescent="0.2">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8"/>
      <c r="IH136" s="38"/>
      <c r="II136" s="38"/>
      <c r="IJ136" s="38"/>
      <c r="IK136" s="38"/>
      <c r="IL136" s="38"/>
      <c r="IM136" s="38"/>
      <c r="IN136" s="38"/>
      <c r="IO136" s="38"/>
      <c r="IP136" s="38"/>
      <c r="IQ136" s="38"/>
      <c r="IR136" s="38"/>
      <c r="IS136" s="38"/>
      <c r="IT136" s="38"/>
      <c r="IU136" s="38"/>
      <c r="IV136" s="38"/>
      <c r="IW136" s="38"/>
      <c r="IX136" s="38"/>
      <c r="IY136" s="38"/>
      <c r="IZ136" s="38"/>
      <c r="JA136" s="38"/>
      <c r="JB136" s="38"/>
      <c r="JC136" s="38"/>
      <c r="JD136" s="38"/>
      <c r="JE136" s="38"/>
      <c r="JF136" s="38"/>
      <c r="JG136" s="38"/>
      <c r="JH136" s="38"/>
      <c r="JI136" s="38"/>
      <c r="JJ136" s="38"/>
      <c r="JK136" s="38"/>
      <c r="JL136" s="38"/>
      <c r="JM136" s="38"/>
      <c r="JN136" s="38"/>
      <c r="JO136" s="38"/>
      <c r="JP136" s="38"/>
      <c r="JQ136" s="38"/>
      <c r="JR136" s="38"/>
      <c r="JS136" s="38"/>
      <c r="JT136" s="38"/>
      <c r="JU136" s="38"/>
      <c r="JV136" s="38"/>
      <c r="JW136" s="38"/>
      <c r="JX136" s="38"/>
      <c r="JY136" s="38"/>
      <c r="JZ136" s="38"/>
      <c r="KA136" s="38"/>
      <c r="KB136" s="38"/>
      <c r="KC136" s="38"/>
      <c r="KD136" s="38"/>
      <c r="KE136" s="38"/>
      <c r="KF136" s="38"/>
      <c r="KG136" s="38"/>
      <c r="KH136" s="38"/>
      <c r="KI136" s="38"/>
      <c r="KJ136" s="38"/>
      <c r="KK136" s="38"/>
      <c r="KL136" s="38"/>
      <c r="KM136" s="38"/>
      <c r="KN136" s="38"/>
      <c r="KO136" s="38"/>
      <c r="KP136" s="38"/>
      <c r="KQ136" s="38"/>
      <c r="KR136" s="38"/>
      <c r="KS136" s="38"/>
      <c r="KT136" s="38"/>
      <c r="KU136" s="38"/>
      <c r="KV136" s="38"/>
      <c r="KW136" s="38"/>
      <c r="KX136" s="38"/>
      <c r="KY136" s="38"/>
      <c r="KZ136" s="38"/>
      <c r="LA136" s="38"/>
      <c r="LB136" s="38"/>
      <c r="LC136" s="38"/>
      <c r="LD136" s="38"/>
      <c r="LE136" s="38"/>
      <c r="LF136" s="38"/>
      <c r="LG136" s="38"/>
      <c r="LH136" s="38"/>
      <c r="LI136" s="38"/>
      <c r="LJ136" s="38"/>
      <c r="LK136" s="38"/>
    </row>
    <row r="137" spans="2:323" x14ac:dyDescent="0.2">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c r="IW137" s="38"/>
      <c r="IX137" s="38"/>
      <c r="IY137" s="38"/>
      <c r="IZ137" s="38"/>
      <c r="JA137" s="38"/>
      <c r="JB137" s="38"/>
      <c r="JC137" s="38"/>
      <c r="JD137" s="38"/>
      <c r="JE137" s="38"/>
      <c r="JF137" s="38"/>
      <c r="JG137" s="38"/>
      <c r="JH137" s="38"/>
      <c r="JI137" s="38"/>
      <c r="JJ137" s="38"/>
      <c r="JK137" s="38"/>
      <c r="JL137" s="38"/>
      <c r="JM137" s="38"/>
      <c r="JN137" s="38"/>
      <c r="JO137" s="38"/>
      <c r="JP137" s="38"/>
      <c r="JQ137" s="38"/>
      <c r="JR137" s="38"/>
      <c r="JS137" s="38"/>
      <c r="JT137" s="38"/>
      <c r="JU137" s="38"/>
      <c r="JV137" s="38"/>
      <c r="JW137" s="38"/>
      <c r="JX137" s="38"/>
      <c r="JY137" s="38"/>
      <c r="JZ137" s="38"/>
      <c r="KA137" s="38"/>
      <c r="KB137" s="38"/>
      <c r="KC137" s="38"/>
      <c r="KD137" s="38"/>
      <c r="KE137" s="38"/>
      <c r="KF137" s="38"/>
      <c r="KG137" s="38"/>
      <c r="KH137" s="38"/>
      <c r="KI137" s="38"/>
      <c r="KJ137" s="38"/>
      <c r="KK137" s="38"/>
      <c r="KL137" s="38"/>
      <c r="KM137" s="38"/>
      <c r="KN137" s="38"/>
      <c r="KO137" s="38"/>
      <c r="KP137" s="38"/>
      <c r="KQ137" s="38"/>
      <c r="KR137" s="38"/>
      <c r="KS137" s="38"/>
      <c r="KT137" s="38"/>
      <c r="KU137" s="38"/>
      <c r="KV137" s="38"/>
      <c r="KW137" s="38"/>
      <c r="KX137" s="38"/>
      <c r="KY137" s="38"/>
      <c r="KZ137" s="38"/>
      <c r="LA137" s="38"/>
      <c r="LB137" s="38"/>
      <c r="LC137" s="38"/>
      <c r="LD137" s="38"/>
      <c r="LE137" s="38"/>
      <c r="LF137" s="38"/>
      <c r="LG137" s="38"/>
      <c r="LH137" s="38"/>
      <c r="LI137" s="38"/>
      <c r="LJ137" s="38"/>
      <c r="LK137" s="38"/>
    </row>
    <row r="138" spans="2:323" x14ac:dyDescent="0.2">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c r="IW138" s="38"/>
      <c r="IX138" s="38"/>
      <c r="IY138" s="38"/>
      <c r="IZ138" s="38"/>
      <c r="JA138" s="38"/>
      <c r="JB138" s="38"/>
      <c r="JC138" s="38"/>
      <c r="JD138" s="38"/>
      <c r="JE138" s="38"/>
      <c r="JF138" s="38"/>
      <c r="JG138" s="38"/>
      <c r="JH138" s="38"/>
      <c r="JI138" s="38"/>
      <c r="JJ138" s="38"/>
      <c r="JK138" s="38"/>
      <c r="JL138" s="38"/>
      <c r="JM138" s="38"/>
      <c r="JN138" s="38"/>
      <c r="JO138" s="38"/>
      <c r="JP138" s="38"/>
      <c r="JQ138" s="38"/>
      <c r="JR138" s="38"/>
      <c r="JS138" s="38"/>
      <c r="JT138" s="38"/>
      <c r="JU138" s="38"/>
      <c r="JV138" s="38"/>
      <c r="JW138" s="38"/>
      <c r="JX138" s="38"/>
      <c r="JY138" s="38"/>
      <c r="JZ138" s="38"/>
      <c r="KA138" s="38"/>
      <c r="KB138" s="38"/>
      <c r="KC138" s="38"/>
      <c r="KD138" s="38"/>
      <c r="KE138" s="38"/>
      <c r="KF138" s="38"/>
      <c r="KG138" s="38"/>
      <c r="KH138" s="38"/>
      <c r="KI138" s="38"/>
      <c r="KJ138" s="38"/>
      <c r="KK138" s="38"/>
      <c r="KL138" s="38"/>
      <c r="KM138" s="38"/>
      <c r="KN138" s="38"/>
      <c r="KO138" s="38"/>
      <c r="KP138" s="38"/>
      <c r="KQ138" s="38"/>
      <c r="KR138" s="38"/>
      <c r="KS138" s="38"/>
      <c r="KT138" s="38"/>
      <c r="KU138" s="38"/>
      <c r="KV138" s="38"/>
      <c r="KW138" s="38"/>
      <c r="KX138" s="38"/>
      <c r="KY138" s="38"/>
      <c r="KZ138" s="38"/>
      <c r="LA138" s="38"/>
      <c r="LB138" s="38"/>
      <c r="LC138" s="38"/>
      <c r="LD138" s="38"/>
      <c r="LE138" s="38"/>
      <c r="LF138" s="38"/>
      <c r="LG138" s="38"/>
      <c r="LH138" s="38"/>
      <c r="LI138" s="38"/>
      <c r="LJ138" s="38"/>
      <c r="LK138" s="38"/>
    </row>
    <row r="139" spans="2:323" x14ac:dyDescent="0.2">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c r="IW139" s="38"/>
      <c r="IX139" s="38"/>
      <c r="IY139" s="38"/>
      <c r="IZ139" s="38"/>
      <c r="JA139" s="38"/>
      <c r="JB139" s="38"/>
      <c r="JC139" s="38"/>
      <c r="JD139" s="38"/>
      <c r="JE139" s="38"/>
      <c r="JF139" s="38"/>
      <c r="JG139" s="38"/>
      <c r="JH139" s="38"/>
      <c r="JI139" s="38"/>
      <c r="JJ139" s="38"/>
      <c r="JK139" s="38"/>
      <c r="JL139" s="38"/>
      <c r="JM139" s="38"/>
      <c r="JN139" s="38"/>
      <c r="JO139" s="38"/>
      <c r="JP139" s="38"/>
      <c r="JQ139" s="38"/>
      <c r="JR139" s="38"/>
      <c r="JS139" s="38"/>
      <c r="JT139" s="38"/>
      <c r="JU139" s="38"/>
      <c r="JV139" s="38"/>
      <c r="JW139" s="38"/>
      <c r="JX139" s="38"/>
      <c r="JY139" s="38"/>
      <c r="JZ139" s="38"/>
      <c r="KA139" s="38"/>
      <c r="KB139" s="38"/>
      <c r="KC139" s="38"/>
      <c r="KD139" s="38"/>
      <c r="KE139" s="38"/>
      <c r="KF139" s="38"/>
      <c r="KG139" s="38"/>
      <c r="KH139" s="38"/>
      <c r="KI139" s="38"/>
      <c r="KJ139" s="38"/>
      <c r="KK139" s="38"/>
      <c r="KL139" s="38"/>
      <c r="KM139" s="38"/>
      <c r="KN139" s="38"/>
      <c r="KO139" s="38"/>
      <c r="KP139" s="38"/>
      <c r="KQ139" s="38"/>
      <c r="KR139" s="38"/>
      <c r="KS139" s="38"/>
      <c r="KT139" s="38"/>
      <c r="KU139" s="38"/>
      <c r="KV139" s="38"/>
      <c r="KW139" s="38"/>
      <c r="KX139" s="38"/>
      <c r="KY139" s="38"/>
      <c r="KZ139" s="38"/>
      <c r="LA139" s="38"/>
      <c r="LB139" s="38"/>
      <c r="LC139" s="38"/>
      <c r="LD139" s="38"/>
      <c r="LE139" s="38"/>
      <c r="LF139" s="38"/>
      <c r="LG139" s="38"/>
      <c r="LH139" s="38"/>
      <c r="LI139" s="38"/>
      <c r="LJ139" s="38"/>
      <c r="LK139" s="38"/>
    </row>
    <row r="140" spans="2:323" x14ac:dyDescent="0.2">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c r="IW140" s="38"/>
      <c r="IX140" s="38"/>
      <c r="IY140" s="38"/>
      <c r="IZ140" s="38"/>
      <c r="JA140" s="38"/>
      <c r="JB140" s="38"/>
      <c r="JC140" s="38"/>
      <c r="JD140" s="38"/>
      <c r="JE140" s="38"/>
      <c r="JF140" s="38"/>
      <c r="JG140" s="38"/>
      <c r="JH140" s="38"/>
      <c r="JI140" s="38"/>
      <c r="JJ140" s="38"/>
      <c r="JK140" s="38"/>
      <c r="JL140" s="38"/>
      <c r="JM140" s="38"/>
      <c r="JN140" s="38"/>
      <c r="JO140" s="38"/>
      <c r="JP140" s="38"/>
      <c r="JQ140" s="38"/>
      <c r="JR140" s="38"/>
      <c r="JS140" s="38"/>
      <c r="JT140" s="38"/>
      <c r="JU140" s="38"/>
      <c r="JV140" s="38"/>
      <c r="JW140" s="38"/>
      <c r="JX140" s="38"/>
      <c r="JY140" s="38"/>
      <c r="JZ140" s="38"/>
      <c r="KA140" s="38"/>
      <c r="KB140" s="38"/>
      <c r="KC140" s="38"/>
      <c r="KD140" s="38"/>
      <c r="KE140" s="38"/>
      <c r="KF140" s="38"/>
      <c r="KG140" s="38"/>
      <c r="KH140" s="38"/>
      <c r="KI140" s="38"/>
      <c r="KJ140" s="38"/>
      <c r="KK140" s="38"/>
      <c r="KL140" s="38"/>
      <c r="KM140" s="38"/>
      <c r="KN140" s="38"/>
      <c r="KO140" s="38"/>
      <c r="KP140" s="38"/>
      <c r="KQ140" s="38"/>
      <c r="KR140" s="38"/>
      <c r="KS140" s="38"/>
      <c r="KT140" s="38"/>
      <c r="KU140" s="38"/>
      <c r="KV140" s="38"/>
      <c r="KW140" s="38"/>
      <c r="KX140" s="38"/>
      <c r="KY140" s="38"/>
      <c r="KZ140" s="38"/>
      <c r="LA140" s="38"/>
      <c r="LB140" s="38"/>
      <c r="LC140" s="38"/>
      <c r="LD140" s="38"/>
      <c r="LE140" s="38"/>
      <c r="LF140" s="38"/>
      <c r="LG140" s="38"/>
      <c r="LH140" s="38"/>
      <c r="LI140" s="38"/>
      <c r="LJ140" s="38"/>
      <c r="LK140" s="38"/>
    </row>
    <row r="141" spans="2:323" x14ac:dyDescent="0.2">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c r="IW141" s="38"/>
      <c r="IX141" s="38"/>
      <c r="IY141" s="38"/>
      <c r="IZ141" s="38"/>
      <c r="JA141" s="38"/>
      <c r="JB141" s="38"/>
      <c r="JC141" s="38"/>
      <c r="JD141" s="38"/>
      <c r="JE141" s="38"/>
      <c r="JF141" s="38"/>
      <c r="JG141" s="38"/>
      <c r="JH141" s="38"/>
      <c r="JI141" s="38"/>
      <c r="JJ141" s="38"/>
      <c r="JK141" s="38"/>
      <c r="JL141" s="38"/>
      <c r="JM141" s="38"/>
      <c r="JN141" s="38"/>
      <c r="JO141" s="38"/>
      <c r="JP141" s="38"/>
      <c r="JQ141" s="38"/>
      <c r="JR141" s="38"/>
      <c r="JS141" s="38"/>
      <c r="JT141" s="38"/>
      <c r="JU141" s="38"/>
      <c r="JV141" s="38"/>
      <c r="JW141" s="38"/>
      <c r="JX141" s="38"/>
      <c r="JY141" s="38"/>
      <c r="JZ141" s="38"/>
      <c r="KA141" s="38"/>
      <c r="KB141" s="38"/>
      <c r="KC141" s="38"/>
      <c r="KD141" s="38"/>
      <c r="KE141" s="38"/>
      <c r="KF141" s="38"/>
      <c r="KG141" s="38"/>
      <c r="KH141" s="38"/>
      <c r="KI141" s="38"/>
      <c r="KJ141" s="38"/>
      <c r="KK141" s="38"/>
      <c r="KL141" s="38"/>
      <c r="KM141" s="38"/>
      <c r="KN141" s="38"/>
      <c r="KO141" s="38"/>
      <c r="KP141" s="38"/>
      <c r="KQ141" s="38"/>
      <c r="KR141" s="38"/>
      <c r="KS141" s="38"/>
      <c r="KT141" s="38"/>
      <c r="KU141" s="38"/>
      <c r="KV141" s="38"/>
      <c r="KW141" s="38"/>
      <c r="KX141" s="38"/>
      <c r="KY141" s="38"/>
      <c r="KZ141" s="38"/>
      <c r="LA141" s="38"/>
      <c r="LB141" s="38"/>
      <c r="LC141" s="38"/>
      <c r="LD141" s="38"/>
      <c r="LE141" s="38"/>
      <c r="LF141" s="38"/>
      <c r="LG141" s="38"/>
      <c r="LH141" s="38"/>
      <c r="LI141" s="38"/>
      <c r="LJ141" s="38"/>
      <c r="LK141" s="38"/>
    </row>
    <row r="142" spans="2:323" x14ac:dyDescent="0.2">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c r="HK142" s="38"/>
      <c r="HL142" s="38"/>
      <c r="HM142" s="38"/>
      <c r="HN142" s="38"/>
      <c r="HO142" s="38"/>
      <c r="HP142" s="38"/>
      <c r="HQ142" s="38"/>
      <c r="HR142" s="38"/>
      <c r="HS142" s="38"/>
      <c r="HT142" s="38"/>
      <c r="HU142" s="38"/>
      <c r="HV142" s="38"/>
      <c r="HW142" s="38"/>
      <c r="HX142" s="38"/>
      <c r="HY142" s="38"/>
      <c r="HZ142" s="38"/>
      <c r="IA142" s="38"/>
      <c r="IB142" s="38"/>
      <c r="IC142" s="38"/>
      <c r="ID142" s="38"/>
      <c r="IE142" s="38"/>
      <c r="IF142" s="38"/>
      <c r="IG142" s="38"/>
      <c r="IH142" s="38"/>
      <c r="II142" s="38"/>
      <c r="IJ142" s="38"/>
      <c r="IK142" s="38"/>
      <c r="IL142" s="38"/>
      <c r="IM142" s="38"/>
      <c r="IN142" s="38"/>
      <c r="IO142" s="38"/>
      <c r="IP142" s="38"/>
      <c r="IQ142" s="38"/>
      <c r="IR142" s="38"/>
      <c r="IS142" s="38"/>
      <c r="IT142" s="38"/>
      <c r="IU142" s="38"/>
      <c r="IV142" s="38"/>
      <c r="IW142" s="38"/>
      <c r="IX142" s="38"/>
      <c r="IY142" s="38"/>
      <c r="IZ142" s="38"/>
      <c r="JA142" s="38"/>
      <c r="JB142" s="38"/>
      <c r="JC142" s="38"/>
      <c r="JD142" s="38"/>
      <c r="JE142" s="38"/>
      <c r="JF142" s="38"/>
      <c r="JG142" s="38"/>
      <c r="JH142" s="38"/>
      <c r="JI142" s="38"/>
      <c r="JJ142" s="38"/>
      <c r="JK142" s="38"/>
      <c r="JL142" s="38"/>
      <c r="JM142" s="38"/>
      <c r="JN142" s="38"/>
      <c r="JO142" s="38"/>
      <c r="JP142" s="38"/>
      <c r="JQ142" s="38"/>
      <c r="JR142" s="38"/>
      <c r="JS142" s="38"/>
      <c r="JT142" s="38"/>
      <c r="JU142" s="38"/>
      <c r="JV142" s="38"/>
      <c r="JW142" s="38"/>
      <c r="JX142" s="38"/>
      <c r="JY142" s="38"/>
      <c r="JZ142" s="38"/>
      <c r="KA142" s="38"/>
      <c r="KB142" s="38"/>
      <c r="KC142" s="38"/>
      <c r="KD142" s="38"/>
      <c r="KE142" s="38"/>
      <c r="KF142" s="38"/>
      <c r="KG142" s="38"/>
      <c r="KH142" s="38"/>
      <c r="KI142" s="38"/>
      <c r="KJ142" s="38"/>
      <c r="KK142" s="38"/>
      <c r="KL142" s="38"/>
      <c r="KM142" s="38"/>
      <c r="KN142" s="38"/>
      <c r="KO142" s="38"/>
      <c r="KP142" s="38"/>
      <c r="KQ142" s="38"/>
      <c r="KR142" s="38"/>
      <c r="KS142" s="38"/>
      <c r="KT142" s="38"/>
      <c r="KU142" s="38"/>
      <c r="KV142" s="38"/>
      <c r="KW142" s="38"/>
      <c r="KX142" s="38"/>
      <c r="KY142" s="38"/>
      <c r="KZ142" s="38"/>
      <c r="LA142" s="38"/>
      <c r="LB142" s="38"/>
      <c r="LC142" s="38"/>
      <c r="LD142" s="38"/>
      <c r="LE142" s="38"/>
      <c r="LF142" s="38"/>
      <c r="LG142" s="38"/>
      <c r="LH142" s="38"/>
      <c r="LI142" s="38"/>
      <c r="LJ142" s="38"/>
      <c r="LK142" s="38"/>
    </row>
    <row r="143" spans="2:323" x14ac:dyDescent="0.2">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c r="HK143" s="38"/>
      <c r="HL143" s="38"/>
      <c r="HM143" s="38"/>
      <c r="HN143" s="38"/>
      <c r="HO143" s="38"/>
      <c r="HP143" s="38"/>
      <c r="HQ143" s="38"/>
      <c r="HR143" s="38"/>
      <c r="HS143" s="38"/>
      <c r="HT143" s="38"/>
      <c r="HU143" s="38"/>
      <c r="HV143" s="38"/>
      <c r="HW143" s="38"/>
      <c r="HX143" s="38"/>
      <c r="HY143" s="38"/>
      <c r="HZ143" s="38"/>
      <c r="IA143" s="38"/>
      <c r="IB143" s="38"/>
      <c r="IC143" s="38"/>
      <c r="ID143" s="38"/>
      <c r="IE143" s="38"/>
      <c r="IF143" s="38"/>
      <c r="IG143" s="38"/>
      <c r="IH143" s="38"/>
      <c r="II143" s="38"/>
      <c r="IJ143" s="38"/>
      <c r="IK143" s="38"/>
      <c r="IL143" s="38"/>
      <c r="IM143" s="38"/>
      <c r="IN143" s="38"/>
      <c r="IO143" s="38"/>
      <c r="IP143" s="38"/>
      <c r="IQ143" s="38"/>
      <c r="IR143" s="38"/>
      <c r="IS143" s="38"/>
      <c r="IT143" s="38"/>
      <c r="IU143" s="38"/>
      <c r="IV143" s="38"/>
      <c r="IW143" s="38"/>
      <c r="IX143" s="38"/>
      <c r="IY143" s="38"/>
      <c r="IZ143" s="38"/>
      <c r="JA143" s="38"/>
      <c r="JB143" s="38"/>
      <c r="JC143" s="38"/>
      <c r="JD143" s="38"/>
      <c r="JE143" s="38"/>
      <c r="JF143" s="38"/>
      <c r="JG143" s="38"/>
      <c r="JH143" s="38"/>
      <c r="JI143" s="38"/>
      <c r="JJ143" s="38"/>
      <c r="JK143" s="38"/>
      <c r="JL143" s="38"/>
      <c r="JM143" s="38"/>
      <c r="JN143" s="38"/>
      <c r="JO143" s="38"/>
      <c r="JP143" s="38"/>
      <c r="JQ143" s="38"/>
      <c r="JR143" s="38"/>
      <c r="JS143" s="38"/>
      <c r="JT143" s="38"/>
      <c r="JU143" s="38"/>
      <c r="JV143" s="38"/>
      <c r="JW143" s="38"/>
      <c r="JX143" s="38"/>
      <c r="JY143" s="38"/>
      <c r="JZ143" s="38"/>
      <c r="KA143" s="38"/>
      <c r="KB143" s="38"/>
      <c r="KC143" s="38"/>
      <c r="KD143" s="38"/>
      <c r="KE143" s="38"/>
      <c r="KF143" s="38"/>
      <c r="KG143" s="38"/>
      <c r="KH143" s="38"/>
      <c r="KI143" s="38"/>
      <c r="KJ143" s="38"/>
      <c r="KK143" s="38"/>
      <c r="KL143" s="38"/>
      <c r="KM143" s="38"/>
      <c r="KN143" s="38"/>
      <c r="KO143" s="38"/>
      <c r="KP143" s="38"/>
      <c r="KQ143" s="38"/>
      <c r="KR143" s="38"/>
      <c r="KS143" s="38"/>
      <c r="KT143" s="38"/>
      <c r="KU143" s="38"/>
      <c r="KV143" s="38"/>
      <c r="KW143" s="38"/>
      <c r="KX143" s="38"/>
      <c r="KY143" s="38"/>
      <c r="KZ143" s="38"/>
      <c r="LA143" s="38"/>
      <c r="LB143" s="38"/>
      <c r="LC143" s="38"/>
      <c r="LD143" s="38"/>
      <c r="LE143" s="38"/>
      <c r="LF143" s="38"/>
      <c r="LG143" s="38"/>
      <c r="LH143" s="38"/>
      <c r="LI143" s="38"/>
      <c r="LJ143" s="38"/>
      <c r="LK143" s="38"/>
    </row>
    <row r="144" spans="2:323" x14ac:dyDescent="0.2">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c r="HK144" s="38"/>
      <c r="HL144" s="38"/>
      <c r="HM144" s="38"/>
      <c r="HN144" s="38"/>
      <c r="HO144" s="38"/>
      <c r="HP144" s="38"/>
      <c r="HQ144" s="38"/>
      <c r="HR144" s="38"/>
      <c r="HS144" s="38"/>
      <c r="HT144" s="38"/>
      <c r="HU144" s="38"/>
      <c r="HV144" s="38"/>
      <c r="HW144" s="38"/>
      <c r="HX144" s="38"/>
      <c r="HY144" s="38"/>
      <c r="HZ144" s="38"/>
      <c r="IA144" s="38"/>
      <c r="IB144" s="38"/>
      <c r="IC144" s="38"/>
      <c r="ID144" s="38"/>
      <c r="IE144" s="38"/>
      <c r="IF144" s="38"/>
      <c r="IG144" s="38"/>
      <c r="IH144" s="38"/>
      <c r="II144" s="38"/>
      <c r="IJ144" s="38"/>
      <c r="IK144" s="38"/>
      <c r="IL144" s="38"/>
      <c r="IM144" s="38"/>
      <c r="IN144" s="38"/>
      <c r="IO144" s="38"/>
      <c r="IP144" s="38"/>
      <c r="IQ144" s="38"/>
      <c r="IR144" s="38"/>
      <c r="IS144" s="38"/>
      <c r="IT144" s="38"/>
      <c r="IU144" s="38"/>
      <c r="IV144" s="38"/>
      <c r="IW144" s="38"/>
      <c r="IX144" s="38"/>
      <c r="IY144" s="38"/>
      <c r="IZ144" s="38"/>
      <c r="JA144" s="38"/>
      <c r="JB144" s="38"/>
      <c r="JC144" s="38"/>
      <c r="JD144" s="38"/>
      <c r="JE144" s="38"/>
      <c r="JF144" s="38"/>
      <c r="JG144" s="38"/>
      <c r="JH144" s="38"/>
      <c r="JI144" s="38"/>
      <c r="JJ144" s="38"/>
      <c r="JK144" s="38"/>
      <c r="JL144" s="38"/>
      <c r="JM144" s="38"/>
      <c r="JN144" s="38"/>
      <c r="JO144" s="38"/>
      <c r="JP144" s="38"/>
      <c r="JQ144" s="38"/>
      <c r="JR144" s="38"/>
      <c r="JS144" s="38"/>
      <c r="JT144" s="38"/>
      <c r="JU144" s="38"/>
      <c r="JV144" s="38"/>
      <c r="JW144" s="38"/>
      <c r="JX144" s="38"/>
      <c r="JY144" s="38"/>
      <c r="JZ144" s="38"/>
      <c r="KA144" s="38"/>
      <c r="KB144" s="38"/>
      <c r="KC144" s="38"/>
      <c r="KD144" s="38"/>
      <c r="KE144" s="38"/>
      <c r="KF144" s="38"/>
      <c r="KG144" s="38"/>
      <c r="KH144" s="38"/>
      <c r="KI144" s="38"/>
      <c r="KJ144" s="38"/>
      <c r="KK144" s="38"/>
      <c r="KL144" s="38"/>
      <c r="KM144" s="38"/>
      <c r="KN144" s="38"/>
      <c r="KO144" s="38"/>
      <c r="KP144" s="38"/>
      <c r="KQ144" s="38"/>
      <c r="KR144" s="38"/>
      <c r="KS144" s="38"/>
      <c r="KT144" s="38"/>
      <c r="KU144" s="38"/>
      <c r="KV144" s="38"/>
      <c r="KW144" s="38"/>
      <c r="KX144" s="38"/>
      <c r="KY144" s="38"/>
      <c r="KZ144" s="38"/>
      <c r="LA144" s="38"/>
      <c r="LB144" s="38"/>
      <c r="LC144" s="38"/>
      <c r="LD144" s="38"/>
      <c r="LE144" s="38"/>
      <c r="LF144" s="38"/>
      <c r="LG144" s="38"/>
      <c r="LH144" s="38"/>
      <c r="LI144" s="38"/>
      <c r="LJ144" s="38"/>
      <c r="LK144" s="38"/>
    </row>
    <row r="145" spans="2:323" x14ac:dyDescent="0.2">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c r="HK145" s="38"/>
      <c r="HL145" s="38"/>
      <c r="HM145" s="38"/>
      <c r="HN145" s="38"/>
      <c r="HO145" s="38"/>
      <c r="HP145" s="38"/>
      <c r="HQ145" s="38"/>
      <c r="HR145" s="38"/>
      <c r="HS145" s="38"/>
      <c r="HT145" s="38"/>
      <c r="HU145" s="38"/>
      <c r="HV145" s="38"/>
      <c r="HW145" s="38"/>
      <c r="HX145" s="38"/>
      <c r="HY145" s="38"/>
      <c r="HZ145" s="38"/>
      <c r="IA145" s="38"/>
      <c r="IB145" s="38"/>
      <c r="IC145" s="38"/>
      <c r="ID145" s="38"/>
      <c r="IE145" s="38"/>
      <c r="IF145" s="38"/>
      <c r="IG145" s="38"/>
      <c r="IH145" s="38"/>
      <c r="II145" s="38"/>
      <c r="IJ145" s="38"/>
      <c r="IK145" s="38"/>
      <c r="IL145" s="38"/>
      <c r="IM145" s="38"/>
      <c r="IN145" s="38"/>
      <c r="IO145" s="38"/>
      <c r="IP145" s="38"/>
      <c r="IQ145" s="38"/>
      <c r="IR145" s="38"/>
      <c r="IS145" s="38"/>
      <c r="IT145" s="38"/>
      <c r="IU145" s="38"/>
      <c r="IV145" s="38"/>
      <c r="IW145" s="38"/>
      <c r="IX145" s="38"/>
      <c r="IY145" s="38"/>
      <c r="IZ145" s="38"/>
      <c r="JA145" s="38"/>
      <c r="JB145" s="38"/>
      <c r="JC145" s="38"/>
      <c r="JD145" s="38"/>
      <c r="JE145" s="38"/>
      <c r="JF145" s="38"/>
      <c r="JG145" s="38"/>
      <c r="JH145" s="38"/>
      <c r="JI145" s="38"/>
      <c r="JJ145" s="38"/>
      <c r="JK145" s="38"/>
      <c r="JL145" s="38"/>
      <c r="JM145" s="38"/>
      <c r="JN145" s="38"/>
      <c r="JO145" s="38"/>
      <c r="JP145" s="38"/>
      <c r="JQ145" s="38"/>
      <c r="JR145" s="38"/>
      <c r="JS145" s="38"/>
      <c r="JT145" s="38"/>
      <c r="JU145" s="38"/>
      <c r="JV145" s="38"/>
      <c r="JW145" s="38"/>
      <c r="JX145" s="38"/>
      <c r="JY145" s="38"/>
      <c r="JZ145" s="38"/>
      <c r="KA145" s="38"/>
      <c r="KB145" s="38"/>
      <c r="KC145" s="38"/>
      <c r="KD145" s="38"/>
      <c r="KE145" s="38"/>
      <c r="KF145" s="38"/>
      <c r="KG145" s="38"/>
      <c r="KH145" s="38"/>
      <c r="KI145" s="38"/>
      <c r="KJ145" s="38"/>
      <c r="KK145" s="38"/>
      <c r="KL145" s="38"/>
      <c r="KM145" s="38"/>
      <c r="KN145" s="38"/>
      <c r="KO145" s="38"/>
      <c r="KP145" s="38"/>
      <c r="KQ145" s="38"/>
      <c r="KR145" s="38"/>
      <c r="KS145" s="38"/>
      <c r="KT145" s="38"/>
      <c r="KU145" s="38"/>
      <c r="KV145" s="38"/>
      <c r="KW145" s="38"/>
      <c r="KX145" s="38"/>
      <c r="KY145" s="38"/>
      <c r="KZ145" s="38"/>
      <c r="LA145" s="38"/>
      <c r="LB145" s="38"/>
      <c r="LC145" s="38"/>
      <c r="LD145" s="38"/>
      <c r="LE145" s="38"/>
      <c r="LF145" s="38"/>
      <c r="LG145" s="38"/>
      <c r="LH145" s="38"/>
      <c r="LI145" s="38"/>
      <c r="LJ145" s="38"/>
      <c r="LK145" s="38"/>
    </row>
    <row r="146" spans="2:323" x14ac:dyDescent="0.2">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c r="HK146" s="38"/>
      <c r="HL146" s="38"/>
      <c r="HM146" s="38"/>
      <c r="HN146" s="38"/>
      <c r="HO146" s="38"/>
      <c r="HP146" s="38"/>
      <c r="HQ146" s="38"/>
      <c r="HR146" s="38"/>
      <c r="HS146" s="38"/>
      <c r="HT146" s="38"/>
      <c r="HU146" s="38"/>
      <c r="HV146" s="38"/>
      <c r="HW146" s="38"/>
      <c r="HX146" s="38"/>
      <c r="HY146" s="38"/>
      <c r="HZ146" s="38"/>
      <c r="IA146" s="38"/>
      <c r="IB146" s="38"/>
      <c r="IC146" s="38"/>
      <c r="ID146" s="38"/>
      <c r="IE146" s="38"/>
      <c r="IF146" s="38"/>
      <c r="IG146" s="38"/>
      <c r="IH146" s="38"/>
      <c r="II146" s="38"/>
      <c r="IJ146" s="38"/>
      <c r="IK146" s="38"/>
      <c r="IL146" s="38"/>
      <c r="IM146" s="38"/>
      <c r="IN146" s="38"/>
      <c r="IO146" s="38"/>
      <c r="IP146" s="38"/>
      <c r="IQ146" s="38"/>
      <c r="IR146" s="38"/>
      <c r="IS146" s="38"/>
      <c r="IT146" s="38"/>
      <c r="IU146" s="38"/>
      <c r="IV146" s="38"/>
      <c r="IW146" s="38"/>
      <c r="IX146" s="38"/>
      <c r="IY146" s="38"/>
      <c r="IZ146" s="38"/>
      <c r="JA146" s="38"/>
      <c r="JB146" s="38"/>
      <c r="JC146" s="38"/>
      <c r="JD146" s="38"/>
      <c r="JE146" s="38"/>
      <c r="JF146" s="38"/>
      <c r="JG146" s="38"/>
      <c r="JH146" s="38"/>
      <c r="JI146" s="38"/>
      <c r="JJ146" s="38"/>
      <c r="JK146" s="38"/>
      <c r="JL146" s="38"/>
      <c r="JM146" s="38"/>
      <c r="JN146" s="38"/>
      <c r="JO146" s="38"/>
      <c r="JP146" s="38"/>
      <c r="JQ146" s="38"/>
      <c r="JR146" s="38"/>
      <c r="JS146" s="38"/>
      <c r="JT146" s="38"/>
      <c r="JU146" s="38"/>
      <c r="JV146" s="38"/>
      <c r="JW146" s="38"/>
      <c r="JX146" s="38"/>
      <c r="JY146" s="38"/>
      <c r="JZ146" s="38"/>
      <c r="KA146" s="38"/>
      <c r="KB146" s="38"/>
      <c r="KC146" s="38"/>
      <c r="KD146" s="38"/>
      <c r="KE146" s="38"/>
      <c r="KF146" s="38"/>
      <c r="KG146" s="38"/>
      <c r="KH146" s="38"/>
      <c r="KI146" s="38"/>
      <c r="KJ146" s="38"/>
      <c r="KK146" s="38"/>
      <c r="KL146" s="38"/>
      <c r="KM146" s="38"/>
      <c r="KN146" s="38"/>
      <c r="KO146" s="38"/>
      <c r="KP146" s="38"/>
      <c r="KQ146" s="38"/>
      <c r="KR146" s="38"/>
      <c r="KS146" s="38"/>
      <c r="KT146" s="38"/>
      <c r="KU146" s="38"/>
      <c r="KV146" s="38"/>
      <c r="KW146" s="38"/>
      <c r="KX146" s="38"/>
      <c r="KY146" s="38"/>
      <c r="KZ146" s="38"/>
      <c r="LA146" s="38"/>
      <c r="LB146" s="38"/>
      <c r="LC146" s="38"/>
      <c r="LD146" s="38"/>
      <c r="LE146" s="38"/>
      <c r="LF146" s="38"/>
      <c r="LG146" s="38"/>
      <c r="LH146" s="38"/>
      <c r="LI146" s="38"/>
      <c r="LJ146" s="38"/>
      <c r="LK146" s="38"/>
    </row>
    <row r="147" spans="2:323" x14ac:dyDescent="0.2">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c r="HK147" s="38"/>
      <c r="HL147" s="38"/>
      <c r="HM147" s="38"/>
      <c r="HN147" s="38"/>
      <c r="HO147" s="38"/>
      <c r="HP147" s="38"/>
      <c r="HQ147" s="38"/>
      <c r="HR147" s="38"/>
      <c r="HS147" s="38"/>
      <c r="HT147" s="38"/>
      <c r="HU147" s="38"/>
      <c r="HV147" s="38"/>
      <c r="HW147" s="38"/>
      <c r="HX147" s="38"/>
      <c r="HY147" s="38"/>
      <c r="HZ147" s="38"/>
      <c r="IA147" s="38"/>
      <c r="IB147" s="38"/>
      <c r="IC147" s="38"/>
      <c r="ID147" s="38"/>
      <c r="IE147" s="38"/>
      <c r="IF147" s="38"/>
      <c r="IG147" s="38"/>
      <c r="IH147" s="38"/>
      <c r="II147" s="38"/>
      <c r="IJ147" s="38"/>
      <c r="IK147" s="38"/>
      <c r="IL147" s="38"/>
      <c r="IM147" s="38"/>
      <c r="IN147" s="38"/>
      <c r="IO147" s="38"/>
      <c r="IP147" s="38"/>
      <c r="IQ147" s="38"/>
      <c r="IR147" s="38"/>
      <c r="IS147" s="38"/>
      <c r="IT147" s="38"/>
      <c r="IU147" s="38"/>
      <c r="IV147" s="38"/>
      <c r="IW147" s="38"/>
      <c r="IX147" s="38"/>
      <c r="IY147" s="38"/>
      <c r="IZ147" s="38"/>
      <c r="JA147" s="38"/>
      <c r="JB147" s="38"/>
      <c r="JC147" s="38"/>
      <c r="JD147" s="38"/>
      <c r="JE147" s="38"/>
      <c r="JF147" s="38"/>
      <c r="JG147" s="38"/>
      <c r="JH147" s="38"/>
      <c r="JI147" s="38"/>
      <c r="JJ147" s="38"/>
      <c r="JK147" s="38"/>
      <c r="JL147" s="38"/>
      <c r="JM147" s="38"/>
      <c r="JN147" s="38"/>
      <c r="JO147" s="38"/>
      <c r="JP147" s="38"/>
      <c r="JQ147" s="38"/>
      <c r="JR147" s="38"/>
      <c r="JS147" s="38"/>
      <c r="JT147" s="38"/>
      <c r="JU147" s="38"/>
      <c r="JV147" s="38"/>
      <c r="JW147" s="38"/>
      <c r="JX147" s="38"/>
      <c r="JY147" s="38"/>
      <c r="JZ147" s="38"/>
      <c r="KA147" s="38"/>
      <c r="KB147" s="38"/>
      <c r="KC147" s="38"/>
      <c r="KD147" s="38"/>
      <c r="KE147" s="38"/>
      <c r="KF147" s="38"/>
      <c r="KG147" s="38"/>
      <c r="KH147" s="38"/>
      <c r="KI147" s="38"/>
      <c r="KJ147" s="38"/>
      <c r="KK147" s="38"/>
      <c r="KL147" s="38"/>
      <c r="KM147" s="38"/>
      <c r="KN147" s="38"/>
      <c r="KO147" s="38"/>
      <c r="KP147" s="38"/>
      <c r="KQ147" s="38"/>
      <c r="KR147" s="38"/>
      <c r="KS147" s="38"/>
      <c r="KT147" s="38"/>
      <c r="KU147" s="38"/>
      <c r="KV147" s="38"/>
      <c r="KW147" s="38"/>
      <c r="KX147" s="38"/>
      <c r="KY147" s="38"/>
      <c r="KZ147" s="38"/>
      <c r="LA147" s="38"/>
      <c r="LB147" s="38"/>
      <c r="LC147" s="38"/>
      <c r="LD147" s="38"/>
      <c r="LE147" s="38"/>
      <c r="LF147" s="38"/>
      <c r="LG147" s="38"/>
      <c r="LH147" s="38"/>
      <c r="LI147" s="38"/>
      <c r="LJ147" s="38"/>
      <c r="LK147" s="38"/>
    </row>
    <row r="148" spans="2:323" x14ac:dyDescent="0.2">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c r="HK148" s="38"/>
      <c r="HL148" s="38"/>
      <c r="HM148" s="38"/>
      <c r="HN148" s="38"/>
      <c r="HO148" s="38"/>
      <c r="HP148" s="38"/>
      <c r="HQ148" s="38"/>
      <c r="HR148" s="38"/>
      <c r="HS148" s="38"/>
      <c r="HT148" s="38"/>
      <c r="HU148" s="38"/>
      <c r="HV148" s="38"/>
      <c r="HW148" s="38"/>
      <c r="HX148" s="38"/>
      <c r="HY148" s="38"/>
      <c r="HZ148" s="38"/>
      <c r="IA148" s="38"/>
      <c r="IB148" s="38"/>
      <c r="IC148" s="38"/>
      <c r="ID148" s="38"/>
      <c r="IE148" s="38"/>
      <c r="IF148" s="38"/>
      <c r="IG148" s="38"/>
      <c r="IH148" s="38"/>
      <c r="II148" s="38"/>
      <c r="IJ148" s="38"/>
      <c r="IK148" s="38"/>
      <c r="IL148" s="38"/>
      <c r="IM148" s="38"/>
      <c r="IN148" s="38"/>
      <c r="IO148" s="38"/>
      <c r="IP148" s="38"/>
      <c r="IQ148" s="38"/>
      <c r="IR148" s="38"/>
      <c r="IS148" s="38"/>
      <c r="IT148" s="38"/>
      <c r="IU148" s="38"/>
      <c r="IV148" s="38"/>
      <c r="IW148" s="38"/>
      <c r="IX148" s="38"/>
      <c r="IY148" s="38"/>
      <c r="IZ148" s="38"/>
      <c r="JA148" s="38"/>
      <c r="JB148" s="38"/>
      <c r="JC148" s="38"/>
      <c r="JD148" s="38"/>
      <c r="JE148" s="38"/>
      <c r="JF148" s="38"/>
      <c r="JG148" s="38"/>
      <c r="JH148" s="38"/>
      <c r="JI148" s="38"/>
      <c r="JJ148" s="38"/>
      <c r="JK148" s="38"/>
      <c r="JL148" s="38"/>
      <c r="JM148" s="38"/>
      <c r="JN148" s="38"/>
      <c r="JO148" s="38"/>
      <c r="JP148" s="38"/>
      <c r="JQ148" s="38"/>
      <c r="JR148" s="38"/>
      <c r="JS148" s="38"/>
      <c r="JT148" s="38"/>
      <c r="JU148" s="38"/>
      <c r="JV148" s="38"/>
      <c r="JW148" s="38"/>
      <c r="JX148" s="38"/>
      <c r="JY148" s="38"/>
      <c r="JZ148" s="38"/>
      <c r="KA148" s="38"/>
      <c r="KB148" s="38"/>
      <c r="KC148" s="38"/>
      <c r="KD148" s="38"/>
      <c r="KE148" s="38"/>
      <c r="KF148" s="38"/>
      <c r="KG148" s="38"/>
      <c r="KH148" s="38"/>
      <c r="KI148" s="38"/>
      <c r="KJ148" s="38"/>
      <c r="KK148" s="38"/>
      <c r="KL148" s="38"/>
      <c r="KM148" s="38"/>
      <c r="KN148" s="38"/>
      <c r="KO148" s="38"/>
      <c r="KP148" s="38"/>
      <c r="KQ148" s="38"/>
      <c r="KR148" s="38"/>
      <c r="KS148" s="38"/>
      <c r="KT148" s="38"/>
      <c r="KU148" s="38"/>
      <c r="KV148" s="38"/>
      <c r="KW148" s="38"/>
      <c r="KX148" s="38"/>
      <c r="KY148" s="38"/>
      <c r="KZ148" s="38"/>
      <c r="LA148" s="38"/>
      <c r="LB148" s="38"/>
      <c r="LC148" s="38"/>
      <c r="LD148" s="38"/>
      <c r="LE148" s="38"/>
      <c r="LF148" s="38"/>
      <c r="LG148" s="38"/>
      <c r="LH148" s="38"/>
      <c r="LI148" s="38"/>
      <c r="LJ148" s="38"/>
      <c r="LK148" s="38"/>
    </row>
    <row r="149" spans="2:323" x14ac:dyDescent="0.2">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c r="HK149" s="38"/>
      <c r="HL149" s="38"/>
      <c r="HM149" s="38"/>
      <c r="HN149" s="38"/>
      <c r="HO149" s="38"/>
      <c r="HP149" s="38"/>
      <c r="HQ149" s="38"/>
      <c r="HR149" s="38"/>
      <c r="HS149" s="38"/>
      <c r="HT149" s="38"/>
      <c r="HU149" s="38"/>
      <c r="HV149" s="38"/>
      <c r="HW149" s="38"/>
      <c r="HX149" s="38"/>
      <c r="HY149" s="38"/>
      <c r="HZ149" s="38"/>
      <c r="IA149" s="38"/>
      <c r="IB149" s="38"/>
      <c r="IC149" s="38"/>
      <c r="ID149" s="38"/>
      <c r="IE149" s="38"/>
      <c r="IF149" s="38"/>
      <c r="IG149" s="38"/>
      <c r="IH149" s="38"/>
      <c r="II149" s="38"/>
      <c r="IJ149" s="38"/>
      <c r="IK149" s="38"/>
      <c r="IL149" s="38"/>
      <c r="IM149" s="38"/>
      <c r="IN149" s="38"/>
      <c r="IO149" s="38"/>
      <c r="IP149" s="38"/>
      <c r="IQ149" s="38"/>
      <c r="IR149" s="38"/>
      <c r="IS149" s="38"/>
      <c r="IT149" s="38"/>
      <c r="IU149" s="38"/>
      <c r="IV149" s="38"/>
      <c r="IW149" s="38"/>
      <c r="IX149" s="38"/>
      <c r="IY149" s="38"/>
      <c r="IZ149" s="38"/>
      <c r="JA149" s="38"/>
      <c r="JB149" s="38"/>
      <c r="JC149" s="38"/>
      <c r="JD149" s="38"/>
      <c r="JE149" s="38"/>
      <c r="JF149" s="38"/>
      <c r="JG149" s="38"/>
      <c r="JH149" s="38"/>
      <c r="JI149" s="38"/>
      <c r="JJ149" s="38"/>
      <c r="JK149" s="38"/>
      <c r="JL149" s="38"/>
      <c r="JM149" s="38"/>
      <c r="JN149" s="38"/>
      <c r="JO149" s="38"/>
      <c r="JP149" s="38"/>
      <c r="JQ149" s="38"/>
      <c r="JR149" s="38"/>
      <c r="JS149" s="38"/>
      <c r="JT149" s="38"/>
      <c r="JU149" s="38"/>
      <c r="JV149" s="38"/>
      <c r="JW149" s="38"/>
      <c r="JX149" s="38"/>
      <c r="JY149" s="38"/>
      <c r="JZ149" s="38"/>
      <c r="KA149" s="38"/>
      <c r="KB149" s="38"/>
      <c r="KC149" s="38"/>
      <c r="KD149" s="38"/>
      <c r="KE149" s="38"/>
      <c r="KF149" s="38"/>
      <c r="KG149" s="38"/>
      <c r="KH149" s="38"/>
      <c r="KI149" s="38"/>
      <c r="KJ149" s="38"/>
      <c r="KK149" s="38"/>
      <c r="KL149" s="38"/>
      <c r="KM149" s="38"/>
      <c r="KN149" s="38"/>
      <c r="KO149" s="38"/>
      <c r="KP149" s="38"/>
      <c r="KQ149" s="38"/>
      <c r="KR149" s="38"/>
      <c r="KS149" s="38"/>
      <c r="KT149" s="38"/>
      <c r="KU149" s="38"/>
      <c r="KV149" s="38"/>
      <c r="KW149" s="38"/>
      <c r="KX149" s="38"/>
      <c r="KY149" s="38"/>
      <c r="KZ149" s="38"/>
      <c r="LA149" s="38"/>
      <c r="LB149" s="38"/>
      <c r="LC149" s="38"/>
      <c r="LD149" s="38"/>
      <c r="LE149" s="38"/>
      <c r="LF149" s="38"/>
      <c r="LG149" s="38"/>
      <c r="LH149" s="38"/>
      <c r="LI149" s="38"/>
      <c r="LJ149" s="38"/>
      <c r="LK149" s="38"/>
    </row>
    <row r="150" spans="2:323" x14ac:dyDescent="0.2">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c r="HK150" s="38"/>
      <c r="HL150" s="38"/>
      <c r="HM150" s="38"/>
      <c r="HN150" s="38"/>
      <c r="HO150" s="38"/>
      <c r="HP150" s="38"/>
      <c r="HQ150" s="38"/>
      <c r="HR150" s="38"/>
      <c r="HS150" s="38"/>
      <c r="HT150" s="38"/>
      <c r="HU150" s="38"/>
      <c r="HV150" s="38"/>
      <c r="HW150" s="38"/>
      <c r="HX150" s="38"/>
      <c r="HY150" s="38"/>
      <c r="HZ150" s="38"/>
      <c r="IA150" s="38"/>
      <c r="IB150" s="38"/>
      <c r="IC150" s="38"/>
      <c r="ID150" s="38"/>
      <c r="IE150" s="38"/>
      <c r="IF150" s="38"/>
      <c r="IG150" s="38"/>
      <c r="IH150" s="38"/>
      <c r="II150" s="38"/>
      <c r="IJ150" s="38"/>
      <c r="IK150" s="38"/>
      <c r="IL150" s="38"/>
      <c r="IM150" s="38"/>
      <c r="IN150" s="38"/>
      <c r="IO150" s="38"/>
      <c r="IP150" s="38"/>
      <c r="IQ150" s="38"/>
      <c r="IR150" s="38"/>
      <c r="IS150" s="38"/>
      <c r="IT150" s="38"/>
      <c r="IU150" s="38"/>
      <c r="IV150" s="38"/>
      <c r="IW150" s="38"/>
      <c r="IX150" s="38"/>
      <c r="IY150" s="38"/>
      <c r="IZ150" s="38"/>
      <c r="JA150" s="38"/>
      <c r="JB150" s="38"/>
      <c r="JC150" s="38"/>
      <c r="JD150" s="38"/>
      <c r="JE150" s="38"/>
      <c r="JF150" s="38"/>
      <c r="JG150" s="38"/>
      <c r="JH150" s="38"/>
      <c r="JI150" s="38"/>
      <c r="JJ150" s="38"/>
      <c r="JK150" s="38"/>
      <c r="JL150" s="38"/>
      <c r="JM150" s="38"/>
      <c r="JN150" s="38"/>
      <c r="JO150" s="38"/>
      <c r="JP150" s="38"/>
      <c r="JQ150" s="38"/>
      <c r="JR150" s="38"/>
      <c r="JS150" s="38"/>
      <c r="JT150" s="38"/>
      <c r="JU150" s="38"/>
      <c r="JV150" s="38"/>
      <c r="JW150" s="38"/>
      <c r="JX150" s="38"/>
      <c r="JY150" s="38"/>
      <c r="JZ150" s="38"/>
      <c r="KA150" s="38"/>
      <c r="KB150" s="38"/>
      <c r="KC150" s="38"/>
      <c r="KD150" s="38"/>
      <c r="KE150" s="38"/>
      <c r="KF150" s="38"/>
      <c r="KG150" s="38"/>
      <c r="KH150" s="38"/>
      <c r="KI150" s="38"/>
      <c r="KJ150" s="38"/>
      <c r="KK150" s="38"/>
      <c r="KL150" s="38"/>
      <c r="KM150" s="38"/>
      <c r="KN150" s="38"/>
      <c r="KO150" s="38"/>
      <c r="KP150" s="38"/>
      <c r="KQ150" s="38"/>
      <c r="KR150" s="38"/>
      <c r="KS150" s="38"/>
      <c r="KT150" s="38"/>
      <c r="KU150" s="38"/>
      <c r="KV150" s="38"/>
      <c r="KW150" s="38"/>
      <c r="KX150" s="38"/>
      <c r="KY150" s="38"/>
      <c r="KZ150" s="38"/>
      <c r="LA150" s="38"/>
      <c r="LB150" s="38"/>
      <c r="LC150" s="38"/>
      <c r="LD150" s="38"/>
      <c r="LE150" s="38"/>
      <c r="LF150" s="38"/>
      <c r="LG150" s="38"/>
      <c r="LH150" s="38"/>
      <c r="LI150" s="38"/>
      <c r="LJ150" s="38"/>
      <c r="LK150" s="38"/>
    </row>
    <row r="151" spans="2:323" x14ac:dyDescent="0.2">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c r="HK151" s="38"/>
      <c r="HL151" s="38"/>
      <c r="HM151" s="38"/>
      <c r="HN151" s="38"/>
      <c r="HO151" s="38"/>
      <c r="HP151" s="38"/>
      <c r="HQ151" s="38"/>
      <c r="HR151" s="38"/>
      <c r="HS151" s="38"/>
      <c r="HT151" s="38"/>
      <c r="HU151" s="38"/>
      <c r="HV151" s="38"/>
      <c r="HW151" s="38"/>
      <c r="HX151" s="38"/>
      <c r="HY151" s="38"/>
      <c r="HZ151" s="38"/>
      <c r="IA151" s="38"/>
      <c r="IB151" s="38"/>
      <c r="IC151" s="38"/>
      <c r="ID151" s="38"/>
      <c r="IE151" s="38"/>
      <c r="IF151" s="38"/>
      <c r="IG151" s="38"/>
      <c r="IH151" s="38"/>
      <c r="II151" s="38"/>
      <c r="IJ151" s="38"/>
      <c r="IK151" s="38"/>
      <c r="IL151" s="38"/>
      <c r="IM151" s="38"/>
      <c r="IN151" s="38"/>
      <c r="IO151" s="38"/>
      <c r="IP151" s="38"/>
      <c r="IQ151" s="38"/>
      <c r="IR151" s="38"/>
      <c r="IS151" s="38"/>
      <c r="IT151" s="38"/>
      <c r="IU151" s="38"/>
      <c r="IV151" s="38"/>
      <c r="IW151" s="38"/>
      <c r="IX151" s="38"/>
      <c r="IY151" s="38"/>
      <c r="IZ151" s="38"/>
      <c r="JA151" s="38"/>
      <c r="JB151" s="38"/>
      <c r="JC151" s="38"/>
      <c r="JD151" s="38"/>
      <c r="JE151" s="38"/>
      <c r="JF151" s="38"/>
      <c r="JG151" s="38"/>
      <c r="JH151" s="38"/>
      <c r="JI151" s="38"/>
      <c r="JJ151" s="38"/>
      <c r="JK151" s="38"/>
      <c r="JL151" s="38"/>
      <c r="JM151" s="38"/>
      <c r="JN151" s="38"/>
      <c r="JO151" s="38"/>
      <c r="JP151" s="38"/>
      <c r="JQ151" s="38"/>
      <c r="JR151" s="38"/>
      <c r="JS151" s="38"/>
      <c r="JT151" s="38"/>
      <c r="JU151" s="38"/>
      <c r="JV151" s="38"/>
      <c r="JW151" s="38"/>
      <c r="JX151" s="38"/>
      <c r="JY151" s="38"/>
      <c r="JZ151" s="38"/>
      <c r="KA151" s="38"/>
      <c r="KB151" s="38"/>
      <c r="KC151" s="38"/>
      <c r="KD151" s="38"/>
      <c r="KE151" s="38"/>
      <c r="KF151" s="38"/>
      <c r="KG151" s="38"/>
      <c r="KH151" s="38"/>
      <c r="KI151" s="38"/>
      <c r="KJ151" s="38"/>
      <c r="KK151" s="38"/>
      <c r="KL151" s="38"/>
      <c r="KM151" s="38"/>
      <c r="KN151" s="38"/>
      <c r="KO151" s="38"/>
      <c r="KP151" s="38"/>
      <c r="KQ151" s="38"/>
      <c r="KR151" s="38"/>
      <c r="KS151" s="38"/>
      <c r="KT151" s="38"/>
      <c r="KU151" s="38"/>
      <c r="KV151" s="38"/>
      <c r="KW151" s="38"/>
      <c r="KX151" s="38"/>
      <c r="KY151" s="38"/>
      <c r="KZ151" s="38"/>
      <c r="LA151" s="38"/>
      <c r="LB151" s="38"/>
      <c r="LC151" s="38"/>
      <c r="LD151" s="38"/>
      <c r="LE151" s="38"/>
      <c r="LF151" s="38"/>
      <c r="LG151" s="38"/>
      <c r="LH151" s="38"/>
      <c r="LI151" s="38"/>
      <c r="LJ151" s="38"/>
      <c r="LK151" s="38"/>
    </row>
    <row r="152" spans="2:323" x14ac:dyDescent="0.2">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c r="HK152" s="38"/>
      <c r="HL152" s="38"/>
      <c r="HM152" s="38"/>
      <c r="HN152" s="38"/>
      <c r="HO152" s="38"/>
      <c r="HP152" s="38"/>
      <c r="HQ152" s="38"/>
      <c r="HR152" s="38"/>
      <c r="HS152" s="38"/>
      <c r="HT152" s="38"/>
      <c r="HU152" s="38"/>
      <c r="HV152" s="38"/>
      <c r="HW152" s="38"/>
      <c r="HX152" s="38"/>
      <c r="HY152" s="38"/>
      <c r="HZ152" s="38"/>
      <c r="IA152" s="38"/>
      <c r="IB152" s="38"/>
      <c r="IC152" s="38"/>
      <c r="ID152" s="38"/>
      <c r="IE152" s="38"/>
      <c r="IF152" s="38"/>
      <c r="IG152" s="38"/>
      <c r="IH152" s="38"/>
      <c r="II152" s="38"/>
      <c r="IJ152" s="38"/>
      <c r="IK152" s="38"/>
      <c r="IL152" s="38"/>
      <c r="IM152" s="38"/>
      <c r="IN152" s="38"/>
      <c r="IO152" s="38"/>
      <c r="IP152" s="38"/>
      <c r="IQ152" s="38"/>
      <c r="IR152" s="38"/>
      <c r="IS152" s="38"/>
      <c r="IT152" s="38"/>
      <c r="IU152" s="38"/>
      <c r="IV152" s="38"/>
      <c r="IW152" s="38"/>
      <c r="IX152" s="38"/>
      <c r="IY152" s="38"/>
      <c r="IZ152" s="38"/>
      <c r="JA152" s="38"/>
      <c r="JB152" s="38"/>
      <c r="JC152" s="38"/>
      <c r="JD152" s="38"/>
      <c r="JE152" s="38"/>
      <c r="JF152" s="38"/>
      <c r="JG152" s="38"/>
      <c r="JH152" s="38"/>
      <c r="JI152" s="38"/>
      <c r="JJ152" s="38"/>
      <c r="JK152" s="38"/>
      <c r="JL152" s="38"/>
      <c r="JM152" s="38"/>
      <c r="JN152" s="38"/>
      <c r="JO152" s="38"/>
      <c r="JP152" s="38"/>
      <c r="JQ152" s="38"/>
      <c r="JR152" s="38"/>
      <c r="JS152" s="38"/>
      <c r="JT152" s="38"/>
      <c r="JU152" s="38"/>
      <c r="JV152" s="38"/>
      <c r="JW152" s="38"/>
      <c r="JX152" s="38"/>
      <c r="JY152" s="38"/>
      <c r="JZ152" s="38"/>
      <c r="KA152" s="38"/>
      <c r="KB152" s="38"/>
      <c r="KC152" s="38"/>
      <c r="KD152" s="38"/>
      <c r="KE152" s="38"/>
      <c r="KF152" s="38"/>
      <c r="KG152" s="38"/>
      <c r="KH152" s="38"/>
      <c r="KI152" s="38"/>
      <c r="KJ152" s="38"/>
      <c r="KK152" s="38"/>
      <c r="KL152" s="38"/>
      <c r="KM152" s="38"/>
      <c r="KN152" s="38"/>
      <c r="KO152" s="38"/>
      <c r="KP152" s="38"/>
      <c r="KQ152" s="38"/>
      <c r="KR152" s="38"/>
      <c r="KS152" s="38"/>
      <c r="KT152" s="38"/>
      <c r="KU152" s="38"/>
      <c r="KV152" s="38"/>
      <c r="KW152" s="38"/>
      <c r="KX152" s="38"/>
      <c r="KY152" s="38"/>
      <c r="KZ152" s="38"/>
      <c r="LA152" s="38"/>
      <c r="LB152" s="38"/>
      <c r="LC152" s="38"/>
      <c r="LD152" s="38"/>
      <c r="LE152" s="38"/>
      <c r="LF152" s="38"/>
      <c r="LG152" s="38"/>
      <c r="LH152" s="38"/>
      <c r="LI152" s="38"/>
      <c r="LJ152" s="38"/>
      <c r="LK152" s="38"/>
    </row>
    <row r="153" spans="2:323" x14ac:dyDescent="0.2">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c r="HK153" s="38"/>
      <c r="HL153" s="38"/>
      <c r="HM153" s="38"/>
      <c r="HN153" s="38"/>
      <c r="HO153" s="38"/>
      <c r="HP153" s="38"/>
      <c r="HQ153" s="38"/>
      <c r="HR153" s="38"/>
      <c r="HS153" s="38"/>
      <c r="HT153" s="38"/>
      <c r="HU153" s="38"/>
      <c r="HV153" s="38"/>
      <c r="HW153" s="38"/>
      <c r="HX153" s="38"/>
      <c r="HY153" s="38"/>
      <c r="HZ153" s="38"/>
      <c r="IA153" s="38"/>
      <c r="IB153" s="38"/>
      <c r="IC153" s="38"/>
      <c r="ID153" s="38"/>
      <c r="IE153" s="38"/>
      <c r="IF153" s="38"/>
      <c r="IG153" s="38"/>
      <c r="IH153" s="38"/>
      <c r="II153" s="38"/>
      <c r="IJ153" s="38"/>
      <c r="IK153" s="38"/>
      <c r="IL153" s="38"/>
      <c r="IM153" s="38"/>
      <c r="IN153" s="38"/>
      <c r="IO153" s="38"/>
      <c r="IP153" s="38"/>
      <c r="IQ153" s="38"/>
      <c r="IR153" s="38"/>
      <c r="IS153" s="38"/>
      <c r="IT153" s="38"/>
      <c r="IU153" s="38"/>
      <c r="IV153" s="38"/>
      <c r="IW153" s="38"/>
      <c r="IX153" s="38"/>
      <c r="IY153" s="38"/>
      <c r="IZ153" s="38"/>
      <c r="JA153" s="38"/>
      <c r="JB153" s="38"/>
      <c r="JC153" s="38"/>
      <c r="JD153" s="38"/>
      <c r="JE153" s="38"/>
      <c r="JF153" s="38"/>
      <c r="JG153" s="38"/>
      <c r="JH153" s="38"/>
      <c r="JI153" s="38"/>
      <c r="JJ153" s="38"/>
      <c r="JK153" s="38"/>
      <c r="JL153" s="38"/>
      <c r="JM153" s="38"/>
      <c r="JN153" s="38"/>
      <c r="JO153" s="38"/>
      <c r="JP153" s="38"/>
      <c r="JQ153" s="38"/>
      <c r="JR153" s="38"/>
      <c r="JS153" s="38"/>
      <c r="JT153" s="38"/>
      <c r="JU153" s="38"/>
      <c r="JV153" s="38"/>
      <c r="JW153" s="38"/>
      <c r="JX153" s="38"/>
      <c r="JY153" s="38"/>
      <c r="JZ153" s="38"/>
      <c r="KA153" s="38"/>
      <c r="KB153" s="38"/>
      <c r="KC153" s="38"/>
      <c r="KD153" s="38"/>
      <c r="KE153" s="38"/>
      <c r="KF153" s="38"/>
      <c r="KG153" s="38"/>
      <c r="KH153" s="38"/>
      <c r="KI153" s="38"/>
      <c r="KJ153" s="38"/>
      <c r="KK153" s="38"/>
      <c r="KL153" s="38"/>
      <c r="KM153" s="38"/>
      <c r="KN153" s="38"/>
      <c r="KO153" s="38"/>
      <c r="KP153" s="38"/>
      <c r="KQ153" s="38"/>
      <c r="KR153" s="38"/>
      <c r="KS153" s="38"/>
      <c r="KT153" s="38"/>
      <c r="KU153" s="38"/>
      <c r="KV153" s="38"/>
      <c r="KW153" s="38"/>
      <c r="KX153" s="38"/>
      <c r="KY153" s="38"/>
      <c r="KZ153" s="38"/>
      <c r="LA153" s="38"/>
      <c r="LB153" s="38"/>
      <c r="LC153" s="38"/>
      <c r="LD153" s="38"/>
      <c r="LE153" s="38"/>
      <c r="LF153" s="38"/>
      <c r="LG153" s="38"/>
      <c r="LH153" s="38"/>
      <c r="LI153" s="38"/>
      <c r="LJ153" s="38"/>
      <c r="LK153" s="38"/>
    </row>
    <row r="154" spans="2:323" x14ac:dyDescent="0.2">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c r="HK154" s="38"/>
      <c r="HL154" s="38"/>
      <c r="HM154" s="38"/>
      <c r="HN154" s="38"/>
      <c r="HO154" s="38"/>
      <c r="HP154" s="38"/>
      <c r="HQ154" s="38"/>
      <c r="HR154" s="38"/>
      <c r="HS154" s="38"/>
      <c r="HT154" s="38"/>
      <c r="HU154" s="38"/>
      <c r="HV154" s="38"/>
      <c r="HW154" s="38"/>
      <c r="HX154" s="38"/>
      <c r="HY154" s="38"/>
      <c r="HZ154" s="38"/>
      <c r="IA154" s="38"/>
      <c r="IB154" s="38"/>
      <c r="IC154" s="38"/>
      <c r="ID154" s="38"/>
      <c r="IE154" s="38"/>
      <c r="IF154" s="38"/>
      <c r="IG154" s="38"/>
      <c r="IH154" s="38"/>
      <c r="II154" s="38"/>
      <c r="IJ154" s="38"/>
      <c r="IK154" s="38"/>
      <c r="IL154" s="38"/>
      <c r="IM154" s="38"/>
      <c r="IN154" s="38"/>
      <c r="IO154" s="38"/>
      <c r="IP154" s="38"/>
      <c r="IQ154" s="38"/>
      <c r="IR154" s="38"/>
      <c r="IS154" s="38"/>
      <c r="IT154" s="38"/>
      <c r="IU154" s="38"/>
      <c r="IV154" s="38"/>
      <c r="IW154" s="38"/>
      <c r="IX154" s="38"/>
      <c r="IY154" s="38"/>
      <c r="IZ154" s="38"/>
      <c r="JA154" s="38"/>
      <c r="JB154" s="38"/>
      <c r="JC154" s="38"/>
      <c r="JD154" s="38"/>
      <c r="JE154" s="38"/>
      <c r="JF154" s="38"/>
      <c r="JG154" s="38"/>
      <c r="JH154" s="38"/>
      <c r="JI154" s="38"/>
      <c r="JJ154" s="38"/>
      <c r="JK154" s="38"/>
      <c r="JL154" s="38"/>
      <c r="JM154" s="38"/>
      <c r="JN154" s="38"/>
      <c r="JO154" s="38"/>
      <c r="JP154" s="38"/>
      <c r="JQ154" s="38"/>
      <c r="JR154" s="38"/>
      <c r="JS154" s="38"/>
      <c r="JT154" s="38"/>
      <c r="JU154" s="38"/>
      <c r="JV154" s="38"/>
      <c r="JW154" s="38"/>
      <c r="JX154" s="38"/>
      <c r="JY154" s="38"/>
      <c r="JZ154" s="38"/>
      <c r="KA154" s="38"/>
      <c r="KB154" s="38"/>
      <c r="KC154" s="38"/>
      <c r="KD154" s="38"/>
      <c r="KE154" s="38"/>
      <c r="KF154" s="38"/>
      <c r="KG154" s="38"/>
      <c r="KH154" s="38"/>
      <c r="KI154" s="38"/>
      <c r="KJ154" s="38"/>
      <c r="KK154" s="38"/>
      <c r="KL154" s="38"/>
      <c r="KM154" s="38"/>
      <c r="KN154" s="38"/>
      <c r="KO154" s="38"/>
      <c r="KP154" s="38"/>
      <c r="KQ154" s="38"/>
      <c r="KR154" s="38"/>
      <c r="KS154" s="38"/>
      <c r="KT154" s="38"/>
      <c r="KU154" s="38"/>
      <c r="KV154" s="38"/>
      <c r="KW154" s="38"/>
      <c r="KX154" s="38"/>
      <c r="KY154" s="38"/>
      <c r="KZ154" s="38"/>
      <c r="LA154" s="38"/>
      <c r="LB154" s="38"/>
      <c r="LC154" s="38"/>
      <c r="LD154" s="38"/>
      <c r="LE154" s="38"/>
      <c r="LF154" s="38"/>
      <c r="LG154" s="38"/>
      <c r="LH154" s="38"/>
      <c r="LI154" s="38"/>
      <c r="LJ154" s="38"/>
      <c r="LK154" s="38"/>
    </row>
    <row r="155" spans="2:323" x14ac:dyDescent="0.2">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c r="HK155" s="38"/>
      <c r="HL155" s="38"/>
      <c r="HM155" s="38"/>
      <c r="HN155" s="38"/>
      <c r="HO155" s="38"/>
      <c r="HP155" s="38"/>
      <c r="HQ155" s="38"/>
      <c r="HR155" s="38"/>
      <c r="HS155" s="38"/>
      <c r="HT155" s="38"/>
      <c r="HU155" s="38"/>
      <c r="HV155" s="38"/>
      <c r="HW155" s="38"/>
      <c r="HX155" s="38"/>
      <c r="HY155" s="38"/>
      <c r="HZ155" s="38"/>
      <c r="IA155" s="38"/>
      <c r="IB155" s="38"/>
      <c r="IC155" s="38"/>
      <c r="ID155" s="38"/>
      <c r="IE155" s="38"/>
      <c r="IF155" s="38"/>
      <c r="IG155" s="38"/>
      <c r="IH155" s="38"/>
      <c r="II155" s="38"/>
      <c r="IJ155" s="38"/>
      <c r="IK155" s="38"/>
      <c r="IL155" s="38"/>
      <c r="IM155" s="38"/>
      <c r="IN155" s="38"/>
      <c r="IO155" s="38"/>
      <c r="IP155" s="38"/>
      <c r="IQ155" s="38"/>
      <c r="IR155" s="38"/>
      <c r="IS155" s="38"/>
      <c r="IT155" s="38"/>
      <c r="IU155" s="38"/>
      <c r="IV155" s="38"/>
      <c r="IW155" s="38"/>
      <c r="IX155" s="38"/>
      <c r="IY155" s="38"/>
      <c r="IZ155" s="38"/>
      <c r="JA155" s="38"/>
      <c r="JB155" s="38"/>
      <c r="JC155" s="38"/>
      <c r="JD155" s="38"/>
      <c r="JE155" s="38"/>
      <c r="JF155" s="38"/>
      <c r="JG155" s="38"/>
      <c r="JH155" s="38"/>
      <c r="JI155" s="38"/>
      <c r="JJ155" s="38"/>
      <c r="JK155" s="38"/>
      <c r="JL155" s="38"/>
      <c r="JM155" s="38"/>
      <c r="JN155" s="38"/>
      <c r="JO155" s="38"/>
      <c r="JP155" s="38"/>
      <c r="JQ155" s="38"/>
      <c r="JR155" s="38"/>
      <c r="JS155" s="38"/>
      <c r="JT155" s="38"/>
      <c r="JU155" s="38"/>
      <c r="JV155" s="38"/>
      <c r="JW155" s="38"/>
      <c r="JX155" s="38"/>
      <c r="JY155" s="38"/>
      <c r="JZ155" s="38"/>
      <c r="KA155" s="38"/>
      <c r="KB155" s="38"/>
      <c r="KC155" s="38"/>
      <c r="KD155" s="38"/>
      <c r="KE155" s="38"/>
      <c r="KF155" s="38"/>
      <c r="KG155" s="38"/>
      <c r="KH155" s="38"/>
      <c r="KI155" s="38"/>
      <c r="KJ155" s="38"/>
      <c r="KK155" s="38"/>
      <c r="KL155" s="38"/>
      <c r="KM155" s="38"/>
      <c r="KN155" s="38"/>
      <c r="KO155" s="38"/>
      <c r="KP155" s="38"/>
      <c r="KQ155" s="38"/>
      <c r="KR155" s="38"/>
      <c r="KS155" s="38"/>
      <c r="KT155" s="38"/>
      <c r="KU155" s="38"/>
      <c r="KV155" s="38"/>
      <c r="KW155" s="38"/>
      <c r="KX155" s="38"/>
      <c r="KY155" s="38"/>
      <c r="KZ155" s="38"/>
      <c r="LA155" s="38"/>
      <c r="LB155" s="38"/>
      <c r="LC155" s="38"/>
      <c r="LD155" s="38"/>
      <c r="LE155" s="38"/>
      <c r="LF155" s="38"/>
      <c r="LG155" s="38"/>
      <c r="LH155" s="38"/>
      <c r="LI155" s="38"/>
      <c r="LJ155" s="38"/>
      <c r="LK155" s="38"/>
    </row>
    <row r="156" spans="2:323" x14ac:dyDescent="0.2">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c r="HK156" s="38"/>
      <c r="HL156" s="38"/>
      <c r="HM156" s="38"/>
      <c r="HN156" s="38"/>
      <c r="HO156" s="38"/>
      <c r="HP156" s="38"/>
      <c r="HQ156" s="38"/>
      <c r="HR156" s="38"/>
      <c r="HS156" s="38"/>
      <c r="HT156" s="38"/>
      <c r="HU156" s="38"/>
      <c r="HV156" s="38"/>
      <c r="HW156" s="38"/>
      <c r="HX156" s="38"/>
      <c r="HY156" s="38"/>
      <c r="HZ156" s="38"/>
      <c r="IA156" s="38"/>
      <c r="IB156" s="38"/>
      <c r="IC156" s="38"/>
      <c r="ID156" s="38"/>
      <c r="IE156" s="38"/>
      <c r="IF156" s="38"/>
      <c r="IG156" s="38"/>
      <c r="IH156" s="38"/>
      <c r="II156" s="38"/>
      <c r="IJ156" s="38"/>
      <c r="IK156" s="38"/>
      <c r="IL156" s="38"/>
      <c r="IM156" s="38"/>
      <c r="IN156" s="38"/>
      <c r="IO156" s="38"/>
      <c r="IP156" s="38"/>
      <c r="IQ156" s="38"/>
      <c r="IR156" s="38"/>
      <c r="IS156" s="38"/>
      <c r="IT156" s="38"/>
      <c r="IU156" s="38"/>
      <c r="IV156" s="38"/>
      <c r="IW156" s="38"/>
      <c r="IX156" s="38"/>
      <c r="IY156" s="38"/>
      <c r="IZ156" s="38"/>
      <c r="JA156" s="38"/>
      <c r="JB156" s="38"/>
      <c r="JC156" s="38"/>
      <c r="JD156" s="38"/>
      <c r="JE156" s="38"/>
      <c r="JF156" s="38"/>
      <c r="JG156" s="38"/>
      <c r="JH156" s="38"/>
      <c r="JI156" s="38"/>
      <c r="JJ156" s="38"/>
      <c r="JK156" s="38"/>
      <c r="JL156" s="38"/>
      <c r="JM156" s="38"/>
      <c r="JN156" s="38"/>
      <c r="JO156" s="38"/>
      <c r="JP156" s="38"/>
      <c r="JQ156" s="38"/>
      <c r="JR156" s="38"/>
      <c r="JS156" s="38"/>
      <c r="JT156" s="38"/>
      <c r="JU156" s="38"/>
      <c r="JV156" s="38"/>
      <c r="JW156" s="38"/>
      <c r="JX156" s="38"/>
      <c r="JY156" s="38"/>
      <c r="JZ156" s="38"/>
      <c r="KA156" s="38"/>
      <c r="KB156" s="38"/>
      <c r="KC156" s="38"/>
      <c r="KD156" s="38"/>
      <c r="KE156" s="38"/>
      <c r="KF156" s="38"/>
      <c r="KG156" s="38"/>
      <c r="KH156" s="38"/>
      <c r="KI156" s="38"/>
      <c r="KJ156" s="38"/>
      <c r="KK156" s="38"/>
      <c r="KL156" s="38"/>
      <c r="KM156" s="38"/>
      <c r="KN156" s="38"/>
      <c r="KO156" s="38"/>
      <c r="KP156" s="38"/>
      <c r="KQ156" s="38"/>
      <c r="KR156" s="38"/>
      <c r="KS156" s="38"/>
      <c r="KT156" s="38"/>
      <c r="KU156" s="38"/>
      <c r="KV156" s="38"/>
      <c r="KW156" s="38"/>
      <c r="KX156" s="38"/>
      <c r="KY156" s="38"/>
      <c r="KZ156" s="38"/>
      <c r="LA156" s="38"/>
      <c r="LB156" s="38"/>
      <c r="LC156" s="38"/>
      <c r="LD156" s="38"/>
      <c r="LE156" s="38"/>
      <c r="LF156" s="38"/>
      <c r="LG156" s="38"/>
      <c r="LH156" s="38"/>
      <c r="LI156" s="38"/>
      <c r="LJ156" s="38"/>
      <c r="LK156" s="38"/>
    </row>
    <row r="157" spans="2:323" x14ac:dyDescent="0.2">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c r="HK157" s="38"/>
      <c r="HL157" s="38"/>
      <c r="HM157" s="38"/>
      <c r="HN157" s="38"/>
      <c r="HO157" s="38"/>
      <c r="HP157" s="38"/>
      <c r="HQ157" s="38"/>
      <c r="HR157" s="38"/>
      <c r="HS157" s="38"/>
      <c r="HT157" s="38"/>
      <c r="HU157" s="38"/>
      <c r="HV157" s="38"/>
      <c r="HW157" s="38"/>
      <c r="HX157" s="38"/>
      <c r="HY157" s="38"/>
      <c r="HZ157" s="38"/>
      <c r="IA157" s="38"/>
      <c r="IB157" s="38"/>
      <c r="IC157" s="38"/>
      <c r="ID157" s="38"/>
      <c r="IE157" s="38"/>
      <c r="IF157" s="38"/>
      <c r="IG157" s="38"/>
      <c r="IH157" s="38"/>
      <c r="II157" s="38"/>
      <c r="IJ157" s="38"/>
      <c r="IK157" s="38"/>
      <c r="IL157" s="38"/>
      <c r="IM157" s="38"/>
      <c r="IN157" s="38"/>
      <c r="IO157" s="38"/>
      <c r="IP157" s="38"/>
      <c r="IQ157" s="38"/>
      <c r="IR157" s="38"/>
      <c r="IS157" s="38"/>
      <c r="IT157" s="38"/>
      <c r="IU157" s="38"/>
      <c r="IV157" s="38"/>
      <c r="IW157" s="38"/>
      <c r="IX157" s="38"/>
      <c r="IY157" s="38"/>
      <c r="IZ157" s="38"/>
      <c r="JA157" s="38"/>
      <c r="JB157" s="38"/>
      <c r="JC157" s="38"/>
      <c r="JD157" s="38"/>
      <c r="JE157" s="38"/>
      <c r="JF157" s="38"/>
      <c r="JG157" s="38"/>
      <c r="JH157" s="38"/>
      <c r="JI157" s="38"/>
      <c r="JJ157" s="38"/>
      <c r="JK157" s="38"/>
      <c r="JL157" s="38"/>
      <c r="JM157" s="38"/>
      <c r="JN157" s="38"/>
      <c r="JO157" s="38"/>
      <c r="JP157" s="38"/>
      <c r="JQ157" s="38"/>
      <c r="JR157" s="38"/>
      <c r="JS157" s="38"/>
      <c r="JT157" s="38"/>
      <c r="JU157" s="38"/>
      <c r="JV157" s="38"/>
      <c r="JW157" s="38"/>
      <c r="JX157" s="38"/>
      <c r="JY157" s="38"/>
      <c r="JZ157" s="38"/>
      <c r="KA157" s="38"/>
      <c r="KB157" s="38"/>
      <c r="KC157" s="38"/>
      <c r="KD157" s="38"/>
      <c r="KE157" s="38"/>
      <c r="KF157" s="38"/>
      <c r="KG157" s="38"/>
      <c r="KH157" s="38"/>
      <c r="KI157" s="38"/>
      <c r="KJ157" s="38"/>
      <c r="KK157" s="38"/>
      <c r="KL157" s="38"/>
      <c r="KM157" s="38"/>
      <c r="KN157" s="38"/>
      <c r="KO157" s="38"/>
      <c r="KP157" s="38"/>
      <c r="KQ157" s="38"/>
      <c r="KR157" s="38"/>
      <c r="KS157" s="38"/>
      <c r="KT157" s="38"/>
      <c r="KU157" s="38"/>
      <c r="KV157" s="38"/>
      <c r="KW157" s="38"/>
      <c r="KX157" s="38"/>
      <c r="KY157" s="38"/>
      <c r="KZ157" s="38"/>
      <c r="LA157" s="38"/>
      <c r="LB157" s="38"/>
      <c r="LC157" s="38"/>
      <c r="LD157" s="38"/>
      <c r="LE157" s="38"/>
      <c r="LF157" s="38"/>
      <c r="LG157" s="38"/>
      <c r="LH157" s="38"/>
      <c r="LI157" s="38"/>
      <c r="LJ157" s="38"/>
      <c r="LK157" s="38"/>
    </row>
    <row r="158" spans="2:323" x14ac:dyDescent="0.2">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c r="HK158" s="38"/>
      <c r="HL158" s="38"/>
      <c r="HM158" s="38"/>
      <c r="HN158" s="38"/>
      <c r="HO158" s="38"/>
      <c r="HP158" s="38"/>
      <c r="HQ158" s="38"/>
      <c r="HR158" s="38"/>
      <c r="HS158" s="38"/>
      <c r="HT158" s="38"/>
      <c r="HU158" s="38"/>
      <c r="HV158" s="38"/>
      <c r="HW158" s="38"/>
      <c r="HX158" s="38"/>
      <c r="HY158" s="38"/>
      <c r="HZ158" s="38"/>
      <c r="IA158" s="38"/>
      <c r="IB158" s="38"/>
      <c r="IC158" s="38"/>
      <c r="ID158" s="38"/>
      <c r="IE158" s="38"/>
      <c r="IF158" s="38"/>
      <c r="IG158" s="38"/>
      <c r="IH158" s="38"/>
      <c r="II158" s="38"/>
      <c r="IJ158" s="38"/>
      <c r="IK158" s="38"/>
      <c r="IL158" s="38"/>
      <c r="IM158" s="38"/>
      <c r="IN158" s="38"/>
      <c r="IO158" s="38"/>
      <c r="IP158" s="38"/>
      <c r="IQ158" s="38"/>
      <c r="IR158" s="38"/>
      <c r="IS158" s="38"/>
      <c r="IT158" s="38"/>
      <c r="IU158" s="38"/>
      <c r="IV158" s="38"/>
      <c r="IW158" s="38"/>
      <c r="IX158" s="38"/>
      <c r="IY158" s="38"/>
      <c r="IZ158" s="38"/>
      <c r="JA158" s="38"/>
      <c r="JB158" s="38"/>
      <c r="JC158" s="38"/>
      <c r="JD158" s="38"/>
      <c r="JE158" s="38"/>
      <c r="JF158" s="38"/>
      <c r="JG158" s="38"/>
      <c r="JH158" s="38"/>
      <c r="JI158" s="38"/>
      <c r="JJ158" s="38"/>
      <c r="JK158" s="38"/>
      <c r="JL158" s="38"/>
      <c r="JM158" s="38"/>
      <c r="JN158" s="38"/>
      <c r="JO158" s="38"/>
      <c r="JP158" s="38"/>
      <c r="JQ158" s="38"/>
      <c r="JR158" s="38"/>
      <c r="JS158" s="38"/>
      <c r="JT158" s="38"/>
      <c r="JU158" s="38"/>
      <c r="JV158" s="38"/>
      <c r="JW158" s="38"/>
      <c r="JX158" s="38"/>
      <c r="JY158" s="38"/>
      <c r="JZ158" s="38"/>
      <c r="KA158" s="38"/>
      <c r="KB158" s="38"/>
      <c r="KC158" s="38"/>
      <c r="KD158" s="38"/>
      <c r="KE158" s="38"/>
      <c r="KF158" s="38"/>
      <c r="KG158" s="38"/>
      <c r="KH158" s="38"/>
      <c r="KI158" s="38"/>
      <c r="KJ158" s="38"/>
      <c r="KK158" s="38"/>
      <c r="KL158" s="38"/>
      <c r="KM158" s="38"/>
      <c r="KN158" s="38"/>
      <c r="KO158" s="38"/>
      <c r="KP158" s="38"/>
      <c r="KQ158" s="38"/>
      <c r="KR158" s="38"/>
      <c r="KS158" s="38"/>
      <c r="KT158" s="38"/>
      <c r="KU158" s="38"/>
      <c r="KV158" s="38"/>
      <c r="KW158" s="38"/>
      <c r="KX158" s="38"/>
      <c r="KY158" s="38"/>
      <c r="KZ158" s="38"/>
      <c r="LA158" s="38"/>
      <c r="LB158" s="38"/>
      <c r="LC158" s="38"/>
      <c r="LD158" s="38"/>
      <c r="LE158" s="38"/>
      <c r="LF158" s="38"/>
      <c r="LG158" s="38"/>
      <c r="LH158" s="38"/>
      <c r="LI158" s="38"/>
      <c r="LJ158" s="38"/>
      <c r="LK158" s="38"/>
    </row>
    <row r="159" spans="2:323" x14ac:dyDescent="0.2">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c r="HK159" s="38"/>
      <c r="HL159" s="38"/>
      <c r="HM159" s="38"/>
      <c r="HN159" s="38"/>
      <c r="HO159" s="38"/>
      <c r="HP159" s="38"/>
      <c r="HQ159" s="38"/>
      <c r="HR159" s="38"/>
      <c r="HS159" s="38"/>
      <c r="HT159" s="38"/>
      <c r="HU159" s="38"/>
      <c r="HV159" s="38"/>
      <c r="HW159" s="38"/>
      <c r="HX159" s="38"/>
      <c r="HY159" s="38"/>
      <c r="HZ159" s="38"/>
      <c r="IA159" s="38"/>
      <c r="IB159" s="38"/>
      <c r="IC159" s="38"/>
      <c r="ID159" s="38"/>
      <c r="IE159" s="38"/>
      <c r="IF159" s="38"/>
      <c r="IG159" s="38"/>
      <c r="IH159" s="38"/>
      <c r="II159" s="38"/>
      <c r="IJ159" s="38"/>
      <c r="IK159" s="38"/>
      <c r="IL159" s="38"/>
      <c r="IM159" s="38"/>
      <c r="IN159" s="38"/>
      <c r="IO159" s="38"/>
      <c r="IP159" s="38"/>
      <c r="IQ159" s="38"/>
      <c r="IR159" s="38"/>
      <c r="IS159" s="38"/>
      <c r="IT159" s="38"/>
      <c r="IU159" s="38"/>
      <c r="IV159" s="38"/>
      <c r="IW159" s="38"/>
      <c r="IX159" s="38"/>
      <c r="IY159" s="38"/>
      <c r="IZ159" s="38"/>
      <c r="JA159" s="38"/>
      <c r="JB159" s="38"/>
      <c r="JC159" s="38"/>
      <c r="JD159" s="38"/>
      <c r="JE159" s="38"/>
      <c r="JF159" s="38"/>
      <c r="JG159" s="38"/>
      <c r="JH159" s="38"/>
      <c r="JI159" s="38"/>
      <c r="JJ159" s="38"/>
      <c r="JK159" s="38"/>
      <c r="JL159" s="38"/>
      <c r="JM159" s="38"/>
      <c r="JN159" s="38"/>
      <c r="JO159" s="38"/>
      <c r="JP159" s="38"/>
      <c r="JQ159" s="38"/>
      <c r="JR159" s="38"/>
      <c r="JS159" s="38"/>
      <c r="JT159" s="38"/>
      <c r="JU159" s="38"/>
      <c r="JV159" s="38"/>
      <c r="JW159" s="38"/>
      <c r="JX159" s="38"/>
      <c r="JY159" s="38"/>
      <c r="JZ159" s="38"/>
      <c r="KA159" s="38"/>
      <c r="KB159" s="38"/>
      <c r="KC159" s="38"/>
      <c r="KD159" s="38"/>
      <c r="KE159" s="38"/>
      <c r="KF159" s="38"/>
      <c r="KG159" s="38"/>
      <c r="KH159" s="38"/>
      <c r="KI159" s="38"/>
      <c r="KJ159" s="38"/>
      <c r="KK159" s="38"/>
      <c r="KL159" s="38"/>
      <c r="KM159" s="38"/>
      <c r="KN159" s="38"/>
      <c r="KO159" s="38"/>
      <c r="KP159" s="38"/>
      <c r="KQ159" s="38"/>
      <c r="KR159" s="38"/>
      <c r="KS159" s="38"/>
      <c r="KT159" s="38"/>
      <c r="KU159" s="38"/>
      <c r="KV159" s="38"/>
      <c r="KW159" s="38"/>
      <c r="KX159" s="38"/>
      <c r="KY159" s="38"/>
      <c r="KZ159" s="38"/>
      <c r="LA159" s="38"/>
      <c r="LB159" s="38"/>
      <c r="LC159" s="38"/>
      <c r="LD159" s="38"/>
      <c r="LE159" s="38"/>
      <c r="LF159" s="38"/>
      <c r="LG159" s="38"/>
      <c r="LH159" s="38"/>
      <c r="LI159" s="38"/>
      <c r="LJ159" s="38"/>
      <c r="LK159" s="38"/>
    </row>
    <row r="160" spans="2:323" x14ac:dyDescent="0.2">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c r="HK160" s="38"/>
      <c r="HL160" s="38"/>
      <c r="HM160" s="38"/>
      <c r="HN160" s="38"/>
      <c r="HO160" s="38"/>
      <c r="HP160" s="38"/>
      <c r="HQ160" s="38"/>
      <c r="HR160" s="38"/>
      <c r="HS160" s="38"/>
      <c r="HT160" s="38"/>
      <c r="HU160" s="38"/>
      <c r="HV160" s="38"/>
      <c r="HW160" s="38"/>
      <c r="HX160" s="38"/>
      <c r="HY160" s="38"/>
      <c r="HZ160" s="38"/>
      <c r="IA160" s="38"/>
      <c r="IB160" s="38"/>
      <c r="IC160" s="38"/>
      <c r="ID160" s="38"/>
      <c r="IE160" s="38"/>
      <c r="IF160" s="38"/>
      <c r="IG160" s="38"/>
      <c r="IH160" s="38"/>
      <c r="II160" s="38"/>
      <c r="IJ160" s="38"/>
      <c r="IK160" s="38"/>
      <c r="IL160" s="38"/>
      <c r="IM160" s="38"/>
      <c r="IN160" s="38"/>
      <c r="IO160" s="38"/>
      <c r="IP160" s="38"/>
      <c r="IQ160" s="38"/>
      <c r="IR160" s="38"/>
      <c r="IS160" s="38"/>
      <c r="IT160" s="38"/>
      <c r="IU160" s="38"/>
      <c r="IV160" s="38"/>
      <c r="IW160" s="38"/>
      <c r="IX160" s="38"/>
      <c r="IY160" s="38"/>
      <c r="IZ160" s="38"/>
      <c r="JA160" s="38"/>
      <c r="JB160" s="38"/>
      <c r="JC160" s="38"/>
      <c r="JD160" s="38"/>
      <c r="JE160" s="38"/>
      <c r="JF160" s="38"/>
      <c r="JG160" s="38"/>
      <c r="JH160" s="38"/>
      <c r="JI160" s="38"/>
      <c r="JJ160" s="38"/>
      <c r="JK160" s="38"/>
      <c r="JL160" s="38"/>
      <c r="JM160" s="38"/>
      <c r="JN160" s="38"/>
      <c r="JO160" s="38"/>
      <c r="JP160" s="38"/>
      <c r="JQ160" s="38"/>
      <c r="JR160" s="38"/>
      <c r="JS160" s="38"/>
      <c r="JT160" s="38"/>
      <c r="JU160" s="38"/>
      <c r="JV160" s="38"/>
      <c r="JW160" s="38"/>
      <c r="JX160" s="38"/>
      <c r="JY160" s="38"/>
      <c r="JZ160" s="38"/>
      <c r="KA160" s="38"/>
      <c r="KB160" s="38"/>
      <c r="KC160" s="38"/>
      <c r="KD160" s="38"/>
      <c r="KE160" s="38"/>
      <c r="KF160" s="38"/>
      <c r="KG160" s="38"/>
      <c r="KH160" s="38"/>
      <c r="KI160" s="38"/>
      <c r="KJ160" s="38"/>
      <c r="KK160" s="38"/>
      <c r="KL160" s="38"/>
      <c r="KM160" s="38"/>
      <c r="KN160" s="38"/>
      <c r="KO160" s="38"/>
      <c r="KP160" s="38"/>
      <c r="KQ160" s="38"/>
      <c r="KR160" s="38"/>
      <c r="KS160" s="38"/>
      <c r="KT160" s="38"/>
      <c r="KU160" s="38"/>
      <c r="KV160" s="38"/>
      <c r="KW160" s="38"/>
      <c r="KX160" s="38"/>
      <c r="KY160" s="38"/>
      <c r="KZ160" s="38"/>
      <c r="LA160" s="38"/>
      <c r="LB160" s="38"/>
      <c r="LC160" s="38"/>
      <c r="LD160" s="38"/>
      <c r="LE160" s="38"/>
      <c r="LF160" s="38"/>
      <c r="LG160" s="38"/>
      <c r="LH160" s="38"/>
      <c r="LI160" s="38"/>
      <c r="LJ160" s="38"/>
      <c r="LK160" s="38"/>
    </row>
    <row r="161" spans="2:323" x14ac:dyDescent="0.2">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c r="HK161" s="38"/>
      <c r="HL161" s="38"/>
      <c r="HM161" s="38"/>
      <c r="HN161" s="38"/>
      <c r="HO161" s="38"/>
      <c r="HP161" s="38"/>
      <c r="HQ161" s="38"/>
      <c r="HR161" s="38"/>
      <c r="HS161" s="38"/>
      <c r="HT161" s="38"/>
      <c r="HU161" s="38"/>
      <c r="HV161" s="38"/>
      <c r="HW161" s="38"/>
      <c r="HX161" s="38"/>
      <c r="HY161" s="38"/>
      <c r="HZ161" s="38"/>
      <c r="IA161" s="38"/>
      <c r="IB161" s="38"/>
      <c r="IC161" s="38"/>
      <c r="ID161" s="38"/>
      <c r="IE161" s="38"/>
      <c r="IF161" s="38"/>
      <c r="IG161" s="38"/>
      <c r="IH161" s="38"/>
      <c r="II161" s="38"/>
      <c r="IJ161" s="38"/>
      <c r="IK161" s="38"/>
      <c r="IL161" s="38"/>
      <c r="IM161" s="38"/>
      <c r="IN161" s="38"/>
      <c r="IO161" s="38"/>
      <c r="IP161" s="38"/>
      <c r="IQ161" s="38"/>
      <c r="IR161" s="38"/>
      <c r="IS161" s="38"/>
      <c r="IT161" s="38"/>
      <c r="IU161" s="38"/>
      <c r="IV161" s="38"/>
      <c r="IW161" s="38"/>
      <c r="IX161" s="38"/>
      <c r="IY161" s="38"/>
      <c r="IZ161" s="38"/>
      <c r="JA161" s="38"/>
      <c r="JB161" s="38"/>
      <c r="JC161" s="38"/>
      <c r="JD161" s="38"/>
      <c r="JE161" s="38"/>
      <c r="JF161" s="38"/>
      <c r="JG161" s="38"/>
      <c r="JH161" s="38"/>
      <c r="JI161" s="38"/>
      <c r="JJ161" s="38"/>
      <c r="JK161" s="38"/>
      <c r="JL161" s="38"/>
      <c r="JM161" s="38"/>
      <c r="JN161" s="38"/>
      <c r="JO161" s="38"/>
      <c r="JP161" s="38"/>
      <c r="JQ161" s="38"/>
      <c r="JR161" s="38"/>
      <c r="JS161" s="38"/>
      <c r="JT161" s="38"/>
      <c r="JU161" s="38"/>
      <c r="JV161" s="38"/>
      <c r="JW161" s="38"/>
      <c r="JX161" s="38"/>
      <c r="JY161" s="38"/>
      <c r="JZ161" s="38"/>
      <c r="KA161" s="38"/>
      <c r="KB161" s="38"/>
      <c r="KC161" s="38"/>
      <c r="KD161" s="38"/>
      <c r="KE161" s="38"/>
      <c r="KF161" s="38"/>
      <c r="KG161" s="38"/>
      <c r="KH161" s="38"/>
      <c r="KI161" s="38"/>
      <c r="KJ161" s="38"/>
      <c r="KK161" s="38"/>
      <c r="KL161" s="38"/>
      <c r="KM161" s="38"/>
      <c r="KN161" s="38"/>
      <c r="KO161" s="38"/>
      <c r="KP161" s="38"/>
      <c r="KQ161" s="38"/>
      <c r="KR161" s="38"/>
      <c r="KS161" s="38"/>
      <c r="KT161" s="38"/>
      <c r="KU161" s="38"/>
      <c r="KV161" s="38"/>
      <c r="KW161" s="38"/>
      <c r="KX161" s="38"/>
      <c r="KY161" s="38"/>
      <c r="KZ161" s="38"/>
      <c r="LA161" s="38"/>
      <c r="LB161" s="38"/>
      <c r="LC161" s="38"/>
      <c r="LD161" s="38"/>
      <c r="LE161" s="38"/>
      <c r="LF161" s="38"/>
      <c r="LG161" s="38"/>
      <c r="LH161" s="38"/>
      <c r="LI161" s="38"/>
      <c r="LJ161" s="38"/>
      <c r="LK161" s="38"/>
    </row>
    <row r="162" spans="2:323" x14ac:dyDescent="0.2">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c r="HK162" s="38"/>
      <c r="HL162" s="38"/>
      <c r="HM162" s="38"/>
      <c r="HN162" s="38"/>
      <c r="HO162" s="38"/>
      <c r="HP162" s="38"/>
      <c r="HQ162" s="38"/>
      <c r="HR162" s="38"/>
      <c r="HS162" s="38"/>
      <c r="HT162" s="38"/>
      <c r="HU162" s="38"/>
      <c r="HV162" s="38"/>
      <c r="HW162" s="38"/>
      <c r="HX162" s="38"/>
      <c r="HY162" s="38"/>
      <c r="HZ162" s="38"/>
      <c r="IA162" s="38"/>
      <c r="IB162" s="38"/>
      <c r="IC162" s="38"/>
      <c r="ID162" s="38"/>
      <c r="IE162" s="38"/>
      <c r="IF162" s="38"/>
      <c r="IG162" s="38"/>
      <c r="IH162" s="38"/>
      <c r="II162" s="38"/>
      <c r="IJ162" s="38"/>
      <c r="IK162" s="38"/>
      <c r="IL162" s="38"/>
      <c r="IM162" s="38"/>
      <c r="IN162" s="38"/>
      <c r="IO162" s="38"/>
      <c r="IP162" s="38"/>
      <c r="IQ162" s="38"/>
      <c r="IR162" s="38"/>
      <c r="IS162" s="38"/>
      <c r="IT162" s="38"/>
      <c r="IU162" s="38"/>
      <c r="IV162" s="38"/>
      <c r="IW162" s="38"/>
      <c r="IX162" s="38"/>
      <c r="IY162" s="38"/>
      <c r="IZ162" s="38"/>
      <c r="JA162" s="38"/>
      <c r="JB162" s="38"/>
      <c r="JC162" s="38"/>
      <c r="JD162" s="38"/>
      <c r="JE162" s="38"/>
      <c r="JF162" s="38"/>
      <c r="JG162" s="38"/>
      <c r="JH162" s="38"/>
      <c r="JI162" s="38"/>
      <c r="JJ162" s="38"/>
      <c r="JK162" s="38"/>
      <c r="JL162" s="38"/>
      <c r="JM162" s="38"/>
      <c r="JN162" s="38"/>
      <c r="JO162" s="38"/>
      <c r="JP162" s="38"/>
      <c r="JQ162" s="38"/>
      <c r="JR162" s="38"/>
      <c r="JS162" s="38"/>
      <c r="JT162" s="38"/>
      <c r="JU162" s="38"/>
      <c r="JV162" s="38"/>
      <c r="JW162" s="38"/>
      <c r="JX162" s="38"/>
      <c r="JY162" s="38"/>
      <c r="JZ162" s="38"/>
      <c r="KA162" s="38"/>
      <c r="KB162" s="38"/>
      <c r="KC162" s="38"/>
      <c r="KD162" s="38"/>
      <c r="KE162" s="38"/>
      <c r="KF162" s="38"/>
      <c r="KG162" s="38"/>
      <c r="KH162" s="38"/>
      <c r="KI162" s="38"/>
      <c r="KJ162" s="38"/>
      <c r="KK162" s="38"/>
      <c r="KL162" s="38"/>
      <c r="KM162" s="38"/>
      <c r="KN162" s="38"/>
      <c r="KO162" s="38"/>
      <c r="KP162" s="38"/>
      <c r="KQ162" s="38"/>
      <c r="KR162" s="38"/>
      <c r="KS162" s="38"/>
      <c r="KT162" s="38"/>
      <c r="KU162" s="38"/>
      <c r="KV162" s="38"/>
      <c r="KW162" s="38"/>
      <c r="KX162" s="38"/>
      <c r="KY162" s="38"/>
      <c r="KZ162" s="38"/>
      <c r="LA162" s="38"/>
      <c r="LB162" s="38"/>
      <c r="LC162" s="38"/>
      <c r="LD162" s="38"/>
      <c r="LE162" s="38"/>
      <c r="LF162" s="38"/>
      <c r="LG162" s="38"/>
      <c r="LH162" s="38"/>
      <c r="LI162" s="38"/>
      <c r="LJ162" s="38"/>
      <c r="LK162" s="38"/>
    </row>
    <row r="163" spans="2:323" x14ac:dyDescent="0.2">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c r="HK163" s="38"/>
      <c r="HL163" s="38"/>
      <c r="HM163" s="38"/>
      <c r="HN163" s="38"/>
      <c r="HO163" s="38"/>
      <c r="HP163" s="38"/>
      <c r="HQ163" s="38"/>
      <c r="HR163" s="38"/>
      <c r="HS163" s="38"/>
      <c r="HT163" s="38"/>
      <c r="HU163" s="38"/>
      <c r="HV163" s="38"/>
      <c r="HW163" s="38"/>
      <c r="HX163" s="38"/>
      <c r="HY163" s="38"/>
      <c r="HZ163" s="38"/>
      <c r="IA163" s="38"/>
      <c r="IB163" s="38"/>
      <c r="IC163" s="38"/>
      <c r="ID163" s="38"/>
      <c r="IE163" s="38"/>
      <c r="IF163" s="38"/>
      <c r="IG163" s="38"/>
      <c r="IH163" s="38"/>
      <c r="II163" s="38"/>
      <c r="IJ163" s="38"/>
      <c r="IK163" s="38"/>
      <c r="IL163" s="38"/>
      <c r="IM163" s="38"/>
      <c r="IN163" s="38"/>
      <c r="IO163" s="38"/>
      <c r="IP163" s="38"/>
      <c r="IQ163" s="38"/>
      <c r="IR163" s="38"/>
      <c r="IS163" s="38"/>
      <c r="IT163" s="38"/>
      <c r="IU163" s="38"/>
      <c r="IV163" s="38"/>
      <c r="IW163" s="38"/>
      <c r="IX163" s="38"/>
      <c r="IY163" s="38"/>
      <c r="IZ163" s="38"/>
      <c r="JA163" s="38"/>
      <c r="JB163" s="38"/>
      <c r="JC163" s="38"/>
      <c r="JD163" s="38"/>
      <c r="JE163" s="38"/>
      <c r="JF163" s="38"/>
      <c r="JG163" s="38"/>
      <c r="JH163" s="38"/>
      <c r="JI163" s="38"/>
      <c r="JJ163" s="38"/>
      <c r="JK163" s="38"/>
      <c r="JL163" s="38"/>
      <c r="JM163" s="38"/>
      <c r="JN163" s="38"/>
      <c r="JO163" s="38"/>
      <c r="JP163" s="38"/>
      <c r="JQ163" s="38"/>
      <c r="JR163" s="38"/>
      <c r="JS163" s="38"/>
      <c r="JT163" s="38"/>
      <c r="JU163" s="38"/>
      <c r="JV163" s="38"/>
      <c r="JW163" s="38"/>
      <c r="JX163" s="38"/>
      <c r="JY163" s="38"/>
      <c r="JZ163" s="38"/>
      <c r="KA163" s="38"/>
      <c r="KB163" s="38"/>
      <c r="KC163" s="38"/>
      <c r="KD163" s="38"/>
      <c r="KE163" s="38"/>
      <c r="KF163" s="38"/>
      <c r="KG163" s="38"/>
      <c r="KH163" s="38"/>
      <c r="KI163" s="38"/>
      <c r="KJ163" s="38"/>
      <c r="KK163" s="38"/>
      <c r="KL163" s="38"/>
      <c r="KM163" s="38"/>
      <c r="KN163" s="38"/>
      <c r="KO163" s="38"/>
      <c r="KP163" s="38"/>
      <c r="KQ163" s="38"/>
      <c r="KR163" s="38"/>
      <c r="KS163" s="38"/>
      <c r="KT163" s="38"/>
      <c r="KU163" s="38"/>
      <c r="KV163" s="38"/>
      <c r="KW163" s="38"/>
      <c r="KX163" s="38"/>
      <c r="KY163" s="38"/>
      <c r="KZ163" s="38"/>
      <c r="LA163" s="38"/>
      <c r="LB163" s="38"/>
      <c r="LC163" s="38"/>
      <c r="LD163" s="38"/>
      <c r="LE163" s="38"/>
      <c r="LF163" s="38"/>
      <c r="LG163" s="38"/>
      <c r="LH163" s="38"/>
      <c r="LI163" s="38"/>
      <c r="LJ163" s="38"/>
      <c r="LK163" s="38"/>
    </row>
    <row r="164" spans="2:323" x14ac:dyDescent="0.2">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c r="HK164" s="38"/>
      <c r="HL164" s="38"/>
      <c r="HM164" s="38"/>
      <c r="HN164" s="38"/>
      <c r="HO164" s="38"/>
      <c r="HP164" s="38"/>
      <c r="HQ164" s="38"/>
      <c r="HR164" s="38"/>
      <c r="HS164" s="38"/>
      <c r="HT164" s="38"/>
      <c r="HU164" s="38"/>
      <c r="HV164" s="38"/>
      <c r="HW164" s="38"/>
      <c r="HX164" s="38"/>
      <c r="HY164" s="38"/>
      <c r="HZ164" s="38"/>
      <c r="IA164" s="38"/>
      <c r="IB164" s="38"/>
      <c r="IC164" s="38"/>
      <c r="ID164" s="38"/>
      <c r="IE164" s="38"/>
      <c r="IF164" s="38"/>
      <c r="IG164" s="38"/>
      <c r="IH164" s="38"/>
      <c r="II164" s="38"/>
      <c r="IJ164" s="38"/>
      <c r="IK164" s="38"/>
      <c r="IL164" s="38"/>
      <c r="IM164" s="38"/>
      <c r="IN164" s="38"/>
      <c r="IO164" s="38"/>
      <c r="IP164" s="38"/>
      <c r="IQ164" s="38"/>
      <c r="IR164" s="38"/>
      <c r="IS164" s="38"/>
      <c r="IT164" s="38"/>
      <c r="IU164" s="38"/>
      <c r="IV164" s="38"/>
      <c r="IW164" s="38"/>
      <c r="IX164" s="38"/>
      <c r="IY164" s="38"/>
      <c r="IZ164" s="38"/>
      <c r="JA164" s="38"/>
      <c r="JB164" s="38"/>
      <c r="JC164" s="38"/>
      <c r="JD164" s="38"/>
      <c r="JE164" s="38"/>
      <c r="JF164" s="38"/>
      <c r="JG164" s="38"/>
      <c r="JH164" s="38"/>
      <c r="JI164" s="38"/>
      <c r="JJ164" s="38"/>
      <c r="JK164" s="38"/>
      <c r="JL164" s="38"/>
      <c r="JM164" s="38"/>
      <c r="JN164" s="38"/>
      <c r="JO164" s="38"/>
      <c r="JP164" s="38"/>
      <c r="JQ164" s="38"/>
      <c r="JR164" s="38"/>
      <c r="JS164" s="38"/>
      <c r="JT164" s="38"/>
      <c r="JU164" s="38"/>
      <c r="JV164" s="38"/>
      <c r="JW164" s="38"/>
      <c r="JX164" s="38"/>
      <c r="JY164" s="38"/>
      <c r="JZ164" s="38"/>
      <c r="KA164" s="38"/>
      <c r="KB164" s="38"/>
      <c r="KC164" s="38"/>
      <c r="KD164" s="38"/>
      <c r="KE164" s="38"/>
      <c r="KF164" s="38"/>
      <c r="KG164" s="38"/>
      <c r="KH164" s="38"/>
      <c r="KI164" s="38"/>
      <c r="KJ164" s="38"/>
      <c r="KK164" s="38"/>
      <c r="KL164" s="38"/>
      <c r="KM164" s="38"/>
      <c r="KN164" s="38"/>
      <c r="KO164" s="38"/>
      <c r="KP164" s="38"/>
      <c r="KQ164" s="38"/>
      <c r="KR164" s="38"/>
      <c r="KS164" s="38"/>
      <c r="KT164" s="38"/>
      <c r="KU164" s="38"/>
      <c r="KV164" s="38"/>
      <c r="KW164" s="38"/>
      <c r="KX164" s="38"/>
      <c r="KY164" s="38"/>
      <c r="KZ164" s="38"/>
      <c r="LA164" s="38"/>
      <c r="LB164" s="38"/>
      <c r="LC164" s="38"/>
      <c r="LD164" s="38"/>
      <c r="LE164" s="38"/>
      <c r="LF164" s="38"/>
      <c r="LG164" s="38"/>
      <c r="LH164" s="38"/>
      <c r="LI164" s="38"/>
      <c r="LJ164" s="38"/>
      <c r="LK164" s="38"/>
    </row>
    <row r="165" spans="2:323" x14ac:dyDescent="0.2">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c r="HK165" s="38"/>
      <c r="HL165" s="38"/>
      <c r="HM165" s="38"/>
      <c r="HN165" s="38"/>
      <c r="HO165" s="38"/>
      <c r="HP165" s="38"/>
      <c r="HQ165" s="38"/>
      <c r="HR165" s="38"/>
      <c r="HS165" s="38"/>
      <c r="HT165" s="38"/>
      <c r="HU165" s="38"/>
      <c r="HV165" s="38"/>
      <c r="HW165" s="38"/>
      <c r="HX165" s="38"/>
      <c r="HY165" s="38"/>
      <c r="HZ165" s="38"/>
      <c r="IA165" s="38"/>
      <c r="IB165" s="38"/>
      <c r="IC165" s="38"/>
      <c r="ID165" s="38"/>
      <c r="IE165" s="38"/>
      <c r="IF165" s="38"/>
      <c r="IG165" s="38"/>
      <c r="IH165" s="38"/>
      <c r="II165" s="38"/>
      <c r="IJ165" s="38"/>
      <c r="IK165" s="38"/>
      <c r="IL165" s="38"/>
      <c r="IM165" s="38"/>
      <c r="IN165" s="38"/>
      <c r="IO165" s="38"/>
      <c r="IP165" s="38"/>
      <c r="IQ165" s="38"/>
      <c r="IR165" s="38"/>
      <c r="IS165" s="38"/>
      <c r="IT165" s="38"/>
      <c r="IU165" s="38"/>
      <c r="IV165" s="38"/>
      <c r="IW165" s="38"/>
      <c r="IX165" s="38"/>
      <c r="IY165" s="38"/>
      <c r="IZ165" s="38"/>
      <c r="JA165" s="38"/>
      <c r="JB165" s="38"/>
      <c r="JC165" s="38"/>
      <c r="JD165" s="38"/>
      <c r="JE165" s="38"/>
      <c r="JF165" s="38"/>
      <c r="JG165" s="38"/>
      <c r="JH165" s="38"/>
      <c r="JI165" s="38"/>
      <c r="JJ165" s="38"/>
      <c r="JK165" s="38"/>
      <c r="JL165" s="38"/>
      <c r="JM165" s="38"/>
      <c r="JN165" s="38"/>
      <c r="JO165" s="38"/>
      <c r="JP165" s="38"/>
      <c r="JQ165" s="38"/>
      <c r="JR165" s="38"/>
      <c r="JS165" s="38"/>
      <c r="JT165" s="38"/>
      <c r="JU165" s="38"/>
      <c r="JV165" s="38"/>
      <c r="JW165" s="38"/>
      <c r="JX165" s="38"/>
      <c r="JY165" s="38"/>
      <c r="JZ165" s="38"/>
      <c r="KA165" s="38"/>
      <c r="KB165" s="38"/>
      <c r="KC165" s="38"/>
      <c r="KD165" s="38"/>
      <c r="KE165" s="38"/>
      <c r="KF165" s="38"/>
      <c r="KG165" s="38"/>
      <c r="KH165" s="38"/>
      <c r="KI165" s="38"/>
      <c r="KJ165" s="38"/>
      <c r="KK165" s="38"/>
      <c r="KL165" s="38"/>
      <c r="KM165" s="38"/>
      <c r="KN165" s="38"/>
      <c r="KO165" s="38"/>
      <c r="KP165" s="38"/>
      <c r="KQ165" s="38"/>
      <c r="KR165" s="38"/>
      <c r="KS165" s="38"/>
      <c r="KT165" s="38"/>
      <c r="KU165" s="38"/>
      <c r="KV165" s="38"/>
      <c r="KW165" s="38"/>
      <c r="KX165" s="38"/>
      <c r="KY165" s="38"/>
      <c r="KZ165" s="38"/>
      <c r="LA165" s="38"/>
      <c r="LB165" s="38"/>
      <c r="LC165" s="38"/>
      <c r="LD165" s="38"/>
      <c r="LE165" s="38"/>
      <c r="LF165" s="38"/>
      <c r="LG165" s="38"/>
      <c r="LH165" s="38"/>
      <c r="LI165" s="38"/>
      <c r="LJ165" s="38"/>
      <c r="LK165" s="38"/>
    </row>
    <row r="166" spans="2:323" x14ac:dyDescent="0.2">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c r="HK166" s="38"/>
      <c r="HL166" s="38"/>
      <c r="HM166" s="38"/>
      <c r="HN166" s="38"/>
      <c r="HO166" s="38"/>
      <c r="HP166" s="38"/>
      <c r="HQ166" s="38"/>
      <c r="HR166" s="38"/>
      <c r="HS166" s="38"/>
      <c r="HT166" s="38"/>
      <c r="HU166" s="38"/>
      <c r="HV166" s="38"/>
      <c r="HW166" s="38"/>
      <c r="HX166" s="38"/>
      <c r="HY166" s="38"/>
      <c r="HZ166" s="38"/>
      <c r="IA166" s="38"/>
      <c r="IB166" s="38"/>
      <c r="IC166" s="38"/>
      <c r="ID166" s="38"/>
      <c r="IE166" s="38"/>
      <c r="IF166" s="38"/>
      <c r="IG166" s="38"/>
      <c r="IH166" s="38"/>
      <c r="II166" s="38"/>
      <c r="IJ166" s="38"/>
      <c r="IK166" s="38"/>
      <c r="IL166" s="38"/>
      <c r="IM166" s="38"/>
      <c r="IN166" s="38"/>
      <c r="IO166" s="38"/>
      <c r="IP166" s="38"/>
      <c r="IQ166" s="38"/>
      <c r="IR166" s="38"/>
      <c r="IS166" s="38"/>
      <c r="IT166" s="38"/>
      <c r="IU166" s="38"/>
      <c r="IV166" s="38"/>
      <c r="IW166" s="38"/>
      <c r="IX166" s="38"/>
      <c r="IY166" s="38"/>
      <c r="IZ166" s="38"/>
      <c r="JA166" s="38"/>
      <c r="JB166" s="38"/>
      <c r="JC166" s="38"/>
      <c r="JD166" s="38"/>
      <c r="JE166" s="38"/>
      <c r="JF166" s="38"/>
      <c r="JG166" s="38"/>
      <c r="JH166" s="38"/>
      <c r="JI166" s="38"/>
      <c r="JJ166" s="38"/>
      <c r="JK166" s="38"/>
      <c r="JL166" s="38"/>
      <c r="JM166" s="38"/>
      <c r="JN166" s="38"/>
      <c r="JO166" s="38"/>
      <c r="JP166" s="38"/>
      <c r="JQ166" s="38"/>
      <c r="JR166" s="38"/>
      <c r="JS166" s="38"/>
      <c r="JT166" s="38"/>
      <c r="JU166" s="38"/>
      <c r="JV166" s="38"/>
      <c r="JW166" s="38"/>
      <c r="JX166" s="38"/>
      <c r="JY166" s="38"/>
      <c r="JZ166" s="38"/>
      <c r="KA166" s="38"/>
      <c r="KB166" s="38"/>
      <c r="KC166" s="38"/>
      <c r="KD166" s="38"/>
      <c r="KE166" s="38"/>
      <c r="KF166" s="38"/>
      <c r="KG166" s="38"/>
      <c r="KH166" s="38"/>
      <c r="KI166" s="38"/>
      <c r="KJ166" s="38"/>
      <c r="KK166" s="38"/>
      <c r="KL166" s="38"/>
      <c r="KM166" s="38"/>
      <c r="KN166" s="38"/>
      <c r="KO166" s="38"/>
      <c r="KP166" s="38"/>
      <c r="KQ166" s="38"/>
      <c r="KR166" s="38"/>
      <c r="KS166" s="38"/>
      <c r="KT166" s="38"/>
      <c r="KU166" s="38"/>
      <c r="KV166" s="38"/>
      <c r="KW166" s="38"/>
      <c r="KX166" s="38"/>
      <c r="KY166" s="38"/>
      <c r="KZ166" s="38"/>
      <c r="LA166" s="38"/>
      <c r="LB166" s="38"/>
      <c r="LC166" s="38"/>
      <c r="LD166" s="38"/>
      <c r="LE166" s="38"/>
      <c r="LF166" s="38"/>
      <c r="LG166" s="38"/>
      <c r="LH166" s="38"/>
      <c r="LI166" s="38"/>
      <c r="LJ166" s="38"/>
      <c r="LK166" s="38"/>
    </row>
    <row r="167" spans="2:323" x14ac:dyDescent="0.2">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c r="HK167" s="38"/>
      <c r="HL167" s="38"/>
      <c r="HM167" s="38"/>
      <c r="HN167" s="38"/>
      <c r="HO167" s="38"/>
      <c r="HP167" s="38"/>
      <c r="HQ167" s="38"/>
      <c r="HR167" s="38"/>
      <c r="HS167" s="38"/>
      <c r="HT167" s="38"/>
      <c r="HU167" s="38"/>
      <c r="HV167" s="38"/>
      <c r="HW167" s="38"/>
      <c r="HX167" s="38"/>
      <c r="HY167" s="38"/>
      <c r="HZ167" s="38"/>
      <c r="IA167" s="38"/>
      <c r="IB167" s="38"/>
      <c r="IC167" s="38"/>
      <c r="ID167" s="38"/>
      <c r="IE167" s="38"/>
      <c r="IF167" s="38"/>
      <c r="IG167" s="38"/>
      <c r="IH167" s="38"/>
      <c r="II167" s="38"/>
      <c r="IJ167" s="38"/>
      <c r="IK167" s="38"/>
      <c r="IL167" s="38"/>
      <c r="IM167" s="38"/>
      <c r="IN167" s="38"/>
      <c r="IO167" s="38"/>
      <c r="IP167" s="38"/>
      <c r="IQ167" s="38"/>
      <c r="IR167" s="38"/>
      <c r="IS167" s="38"/>
      <c r="IT167" s="38"/>
      <c r="IU167" s="38"/>
      <c r="IV167" s="38"/>
      <c r="IW167" s="38"/>
      <c r="IX167" s="38"/>
      <c r="IY167" s="38"/>
      <c r="IZ167" s="38"/>
      <c r="JA167" s="38"/>
      <c r="JB167" s="38"/>
      <c r="JC167" s="38"/>
      <c r="JD167" s="38"/>
      <c r="JE167" s="38"/>
      <c r="JF167" s="38"/>
      <c r="JG167" s="38"/>
      <c r="JH167" s="38"/>
      <c r="JI167" s="38"/>
      <c r="JJ167" s="38"/>
      <c r="JK167" s="38"/>
      <c r="JL167" s="38"/>
      <c r="JM167" s="38"/>
      <c r="JN167" s="38"/>
      <c r="JO167" s="38"/>
      <c r="JP167" s="38"/>
      <c r="JQ167" s="38"/>
      <c r="JR167" s="38"/>
      <c r="JS167" s="38"/>
      <c r="JT167" s="38"/>
      <c r="JU167" s="38"/>
      <c r="JV167" s="38"/>
      <c r="JW167" s="38"/>
      <c r="JX167" s="38"/>
      <c r="JY167" s="38"/>
      <c r="JZ167" s="38"/>
      <c r="KA167" s="38"/>
      <c r="KB167" s="38"/>
      <c r="KC167" s="38"/>
      <c r="KD167" s="38"/>
      <c r="KE167" s="38"/>
      <c r="KF167" s="38"/>
      <c r="KG167" s="38"/>
      <c r="KH167" s="38"/>
      <c r="KI167" s="38"/>
      <c r="KJ167" s="38"/>
      <c r="KK167" s="38"/>
      <c r="KL167" s="38"/>
      <c r="KM167" s="38"/>
      <c r="KN167" s="38"/>
      <c r="KO167" s="38"/>
      <c r="KP167" s="38"/>
      <c r="KQ167" s="38"/>
      <c r="KR167" s="38"/>
      <c r="KS167" s="38"/>
      <c r="KT167" s="38"/>
      <c r="KU167" s="38"/>
      <c r="KV167" s="38"/>
      <c r="KW167" s="38"/>
      <c r="KX167" s="38"/>
      <c r="KY167" s="38"/>
      <c r="KZ167" s="38"/>
      <c r="LA167" s="38"/>
      <c r="LB167" s="38"/>
      <c r="LC167" s="38"/>
      <c r="LD167" s="38"/>
      <c r="LE167" s="38"/>
      <c r="LF167" s="38"/>
      <c r="LG167" s="38"/>
      <c r="LH167" s="38"/>
      <c r="LI167" s="38"/>
      <c r="LJ167" s="38"/>
      <c r="LK167" s="38"/>
    </row>
    <row r="168" spans="2:323" x14ac:dyDescent="0.2">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c r="HK168" s="38"/>
      <c r="HL168" s="38"/>
      <c r="HM168" s="38"/>
      <c r="HN168" s="38"/>
      <c r="HO168" s="38"/>
      <c r="HP168" s="38"/>
      <c r="HQ168" s="38"/>
      <c r="HR168" s="38"/>
      <c r="HS168" s="38"/>
      <c r="HT168" s="38"/>
      <c r="HU168" s="38"/>
      <c r="HV168" s="38"/>
      <c r="HW168" s="38"/>
      <c r="HX168" s="38"/>
      <c r="HY168" s="38"/>
      <c r="HZ168" s="38"/>
      <c r="IA168" s="38"/>
      <c r="IB168" s="38"/>
      <c r="IC168" s="38"/>
      <c r="ID168" s="38"/>
      <c r="IE168" s="38"/>
      <c r="IF168" s="38"/>
      <c r="IG168" s="38"/>
      <c r="IH168" s="38"/>
      <c r="II168" s="38"/>
      <c r="IJ168" s="38"/>
      <c r="IK168" s="38"/>
      <c r="IL168" s="38"/>
      <c r="IM168" s="38"/>
      <c r="IN168" s="38"/>
      <c r="IO168" s="38"/>
      <c r="IP168" s="38"/>
      <c r="IQ168" s="38"/>
      <c r="IR168" s="38"/>
      <c r="IS168" s="38"/>
      <c r="IT168" s="38"/>
      <c r="IU168" s="38"/>
      <c r="IV168" s="38"/>
      <c r="IW168" s="38"/>
      <c r="IX168" s="38"/>
      <c r="IY168" s="38"/>
      <c r="IZ168" s="38"/>
      <c r="JA168" s="38"/>
      <c r="JB168" s="38"/>
      <c r="JC168" s="38"/>
      <c r="JD168" s="38"/>
      <c r="JE168" s="38"/>
      <c r="JF168" s="38"/>
      <c r="JG168" s="38"/>
      <c r="JH168" s="38"/>
      <c r="JI168" s="38"/>
      <c r="JJ168" s="38"/>
      <c r="JK168" s="38"/>
      <c r="JL168" s="38"/>
      <c r="JM168" s="38"/>
      <c r="JN168" s="38"/>
      <c r="JO168" s="38"/>
      <c r="JP168" s="38"/>
      <c r="JQ168" s="38"/>
      <c r="JR168" s="38"/>
      <c r="JS168" s="38"/>
      <c r="JT168" s="38"/>
      <c r="JU168" s="38"/>
      <c r="JV168" s="38"/>
      <c r="JW168" s="38"/>
      <c r="JX168" s="38"/>
      <c r="JY168" s="38"/>
      <c r="JZ168" s="38"/>
      <c r="KA168" s="38"/>
      <c r="KB168" s="38"/>
      <c r="KC168" s="38"/>
      <c r="KD168" s="38"/>
      <c r="KE168" s="38"/>
      <c r="KF168" s="38"/>
      <c r="KG168" s="38"/>
      <c r="KH168" s="38"/>
      <c r="KI168" s="38"/>
      <c r="KJ168" s="38"/>
      <c r="KK168" s="38"/>
      <c r="KL168" s="38"/>
      <c r="KM168" s="38"/>
      <c r="KN168" s="38"/>
      <c r="KO168" s="38"/>
      <c r="KP168" s="38"/>
      <c r="KQ168" s="38"/>
      <c r="KR168" s="38"/>
      <c r="KS168" s="38"/>
      <c r="KT168" s="38"/>
      <c r="KU168" s="38"/>
      <c r="KV168" s="38"/>
      <c r="KW168" s="38"/>
      <c r="KX168" s="38"/>
      <c r="KY168" s="38"/>
      <c r="KZ168" s="38"/>
      <c r="LA168" s="38"/>
      <c r="LB168" s="38"/>
      <c r="LC168" s="38"/>
      <c r="LD168" s="38"/>
      <c r="LE168" s="38"/>
      <c r="LF168" s="38"/>
      <c r="LG168" s="38"/>
      <c r="LH168" s="38"/>
      <c r="LI168" s="38"/>
      <c r="LJ168" s="38"/>
      <c r="LK168" s="38"/>
    </row>
    <row r="169" spans="2:323" x14ac:dyDescent="0.2">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c r="HK169" s="38"/>
      <c r="HL169" s="38"/>
      <c r="HM169" s="38"/>
      <c r="HN169" s="38"/>
      <c r="HO169" s="38"/>
      <c r="HP169" s="38"/>
      <c r="HQ169" s="38"/>
      <c r="HR169" s="38"/>
      <c r="HS169" s="38"/>
      <c r="HT169" s="38"/>
      <c r="HU169" s="38"/>
      <c r="HV169" s="38"/>
      <c r="HW169" s="38"/>
      <c r="HX169" s="38"/>
      <c r="HY169" s="38"/>
      <c r="HZ169" s="38"/>
      <c r="IA169" s="38"/>
      <c r="IB169" s="38"/>
      <c r="IC169" s="38"/>
      <c r="ID169" s="38"/>
      <c r="IE169" s="38"/>
      <c r="IF169" s="38"/>
      <c r="IG169" s="38"/>
      <c r="IH169" s="38"/>
      <c r="II169" s="38"/>
      <c r="IJ169" s="38"/>
      <c r="IK169" s="38"/>
      <c r="IL169" s="38"/>
      <c r="IM169" s="38"/>
      <c r="IN169" s="38"/>
      <c r="IO169" s="38"/>
      <c r="IP169" s="38"/>
      <c r="IQ169" s="38"/>
      <c r="IR169" s="38"/>
      <c r="IS169" s="38"/>
      <c r="IT169" s="38"/>
      <c r="IU169" s="38"/>
      <c r="IV169" s="38"/>
      <c r="IW169" s="38"/>
      <c r="IX169" s="38"/>
      <c r="IY169" s="38"/>
      <c r="IZ169" s="38"/>
      <c r="JA169" s="38"/>
      <c r="JB169" s="38"/>
      <c r="JC169" s="38"/>
      <c r="JD169" s="38"/>
      <c r="JE169" s="38"/>
      <c r="JF169" s="38"/>
      <c r="JG169" s="38"/>
      <c r="JH169" s="38"/>
      <c r="JI169" s="38"/>
      <c r="JJ169" s="38"/>
      <c r="JK169" s="38"/>
      <c r="JL169" s="38"/>
      <c r="JM169" s="38"/>
      <c r="JN169" s="38"/>
      <c r="JO169" s="38"/>
      <c r="JP169" s="38"/>
      <c r="JQ169" s="38"/>
      <c r="JR169" s="38"/>
      <c r="JS169" s="38"/>
      <c r="JT169" s="38"/>
      <c r="JU169" s="38"/>
      <c r="JV169" s="38"/>
      <c r="JW169" s="38"/>
      <c r="JX169" s="38"/>
      <c r="JY169" s="38"/>
      <c r="JZ169" s="38"/>
      <c r="KA169" s="38"/>
      <c r="KB169" s="38"/>
      <c r="KC169" s="38"/>
      <c r="KD169" s="38"/>
      <c r="KE169" s="38"/>
      <c r="KF169" s="38"/>
      <c r="KG169" s="38"/>
      <c r="KH169" s="38"/>
      <c r="KI169" s="38"/>
      <c r="KJ169" s="38"/>
      <c r="KK169" s="38"/>
      <c r="KL169" s="38"/>
      <c r="KM169" s="38"/>
      <c r="KN169" s="38"/>
      <c r="KO169" s="38"/>
      <c r="KP169" s="38"/>
      <c r="KQ169" s="38"/>
      <c r="KR169" s="38"/>
      <c r="KS169" s="38"/>
      <c r="KT169" s="38"/>
      <c r="KU169" s="38"/>
      <c r="KV169" s="38"/>
      <c r="KW169" s="38"/>
      <c r="KX169" s="38"/>
      <c r="KY169" s="38"/>
      <c r="KZ169" s="38"/>
      <c r="LA169" s="38"/>
      <c r="LB169" s="38"/>
      <c r="LC169" s="38"/>
      <c r="LD169" s="38"/>
      <c r="LE169" s="38"/>
      <c r="LF169" s="38"/>
      <c r="LG169" s="38"/>
      <c r="LH169" s="38"/>
      <c r="LI169" s="38"/>
      <c r="LJ169" s="38"/>
      <c r="LK169" s="38"/>
    </row>
    <row r="170" spans="2:323" x14ac:dyDescent="0.2">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c r="HK170" s="38"/>
      <c r="HL170" s="38"/>
      <c r="HM170" s="38"/>
      <c r="HN170" s="38"/>
      <c r="HO170" s="38"/>
      <c r="HP170" s="38"/>
      <c r="HQ170" s="38"/>
      <c r="HR170" s="38"/>
      <c r="HS170" s="38"/>
      <c r="HT170" s="38"/>
      <c r="HU170" s="38"/>
      <c r="HV170" s="38"/>
      <c r="HW170" s="38"/>
      <c r="HX170" s="38"/>
      <c r="HY170" s="38"/>
      <c r="HZ170" s="38"/>
      <c r="IA170" s="38"/>
      <c r="IB170" s="38"/>
      <c r="IC170" s="38"/>
      <c r="ID170" s="38"/>
      <c r="IE170" s="38"/>
      <c r="IF170" s="38"/>
      <c r="IG170" s="38"/>
      <c r="IH170" s="38"/>
      <c r="II170" s="38"/>
      <c r="IJ170" s="38"/>
      <c r="IK170" s="38"/>
      <c r="IL170" s="38"/>
      <c r="IM170" s="38"/>
      <c r="IN170" s="38"/>
      <c r="IO170" s="38"/>
      <c r="IP170" s="38"/>
      <c r="IQ170" s="38"/>
      <c r="IR170" s="38"/>
      <c r="IS170" s="38"/>
      <c r="IT170" s="38"/>
      <c r="IU170" s="38"/>
      <c r="IV170" s="38"/>
      <c r="IW170" s="38"/>
      <c r="IX170" s="38"/>
      <c r="IY170" s="38"/>
      <c r="IZ170" s="38"/>
      <c r="JA170" s="38"/>
      <c r="JB170" s="38"/>
      <c r="JC170" s="38"/>
      <c r="JD170" s="38"/>
      <c r="JE170" s="38"/>
      <c r="JF170" s="38"/>
      <c r="JG170" s="38"/>
      <c r="JH170" s="38"/>
      <c r="JI170" s="38"/>
      <c r="JJ170" s="38"/>
      <c r="JK170" s="38"/>
      <c r="JL170" s="38"/>
      <c r="JM170" s="38"/>
      <c r="JN170" s="38"/>
      <c r="JO170" s="38"/>
      <c r="JP170" s="38"/>
      <c r="JQ170" s="38"/>
      <c r="JR170" s="38"/>
      <c r="JS170" s="38"/>
      <c r="JT170" s="38"/>
      <c r="JU170" s="38"/>
      <c r="JV170" s="38"/>
      <c r="JW170" s="38"/>
      <c r="JX170" s="38"/>
      <c r="JY170" s="38"/>
      <c r="JZ170" s="38"/>
      <c r="KA170" s="38"/>
      <c r="KB170" s="38"/>
      <c r="KC170" s="38"/>
      <c r="KD170" s="38"/>
      <c r="KE170" s="38"/>
      <c r="KF170" s="38"/>
      <c r="KG170" s="38"/>
      <c r="KH170" s="38"/>
      <c r="KI170" s="38"/>
      <c r="KJ170" s="38"/>
      <c r="KK170" s="38"/>
      <c r="KL170" s="38"/>
      <c r="KM170" s="38"/>
      <c r="KN170" s="38"/>
      <c r="KO170" s="38"/>
      <c r="KP170" s="38"/>
      <c r="KQ170" s="38"/>
      <c r="KR170" s="38"/>
      <c r="KS170" s="38"/>
      <c r="KT170" s="38"/>
      <c r="KU170" s="38"/>
      <c r="KV170" s="38"/>
      <c r="KW170" s="38"/>
      <c r="KX170" s="38"/>
      <c r="KY170" s="38"/>
      <c r="KZ170" s="38"/>
      <c r="LA170" s="38"/>
      <c r="LB170" s="38"/>
      <c r="LC170" s="38"/>
      <c r="LD170" s="38"/>
      <c r="LE170" s="38"/>
      <c r="LF170" s="38"/>
      <c r="LG170" s="38"/>
      <c r="LH170" s="38"/>
      <c r="LI170" s="38"/>
      <c r="LJ170" s="38"/>
      <c r="LK170" s="38"/>
    </row>
    <row r="171" spans="2:323" x14ac:dyDescent="0.2">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c r="HK171" s="38"/>
      <c r="HL171" s="38"/>
      <c r="HM171" s="38"/>
      <c r="HN171" s="38"/>
      <c r="HO171" s="38"/>
      <c r="HP171" s="38"/>
      <c r="HQ171" s="38"/>
      <c r="HR171" s="38"/>
      <c r="HS171" s="38"/>
      <c r="HT171" s="38"/>
      <c r="HU171" s="38"/>
      <c r="HV171" s="38"/>
      <c r="HW171" s="38"/>
      <c r="HX171" s="38"/>
      <c r="HY171" s="38"/>
      <c r="HZ171" s="38"/>
      <c r="IA171" s="38"/>
      <c r="IB171" s="38"/>
      <c r="IC171" s="38"/>
      <c r="ID171" s="38"/>
      <c r="IE171" s="38"/>
      <c r="IF171" s="38"/>
      <c r="IG171" s="38"/>
      <c r="IH171" s="38"/>
      <c r="II171" s="38"/>
      <c r="IJ171" s="38"/>
      <c r="IK171" s="38"/>
      <c r="IL171" s="38"/>
      <c r="IM171" s="38"/>
      <c r="IN171" s="38"/>
      <c r="IO171" s="38"/>
      <c r="IP171" s="38"/>
      <c r="IQ171" s="38"/>
      <c r="IR171" s="38"/>
      <c r="IS171" s="38"/>
      <c r="IT171" s="38"/>
      <c r="IU171" s="38"/>
      <c r="IV171" s="38"/>
      <c r="IW171" s="38"/>
      <c r="IX171" s="38"/>
      <c r="IY171" s="38"/>
      <c r="IZ171" s="38"/>
      <c r="JA171" s="38"/>
      <c r="JB171" s="38"/>
      <c r="JC171" s="38"/>
      <c r="JD171" s="38"/>
      <c r="JE171" s="38"/>
      <c r="JF171" s="38"/>
      <c r="JG171" s="38"/>
      <c r="JH171" s="38"/>
      <c r="JI171" s="38"/>
      <c r="JJ171" s="38"/>
      <c r="JK171" s="38"/>
      <c r="JL171" s="38"/>
      <c r="JM171" s="38"/>
      <c r="JN171" s="38"/>
      <c r="JO171" s="38"/>
      <c r="JP171" s="38"/>
      <c r="JQ171" s="38"/>
      <c r="JR171" s="38"/>
      <c r="JS171" s="38"/>
      <c r="JT171" s="38"/>
      <c r="JU171" s="38"/>
      <c r="JV171" s="38"/>
      <c r="JW171" s="38"/>
      <c r="JX171" s="38"/>
      <c r="JY171" s="38"/>
      <c r="JZ171" s="38"/>
      <c r="KA171" s="38"/>
      <c r="KB171" s="38"/>
      <c r="KC171" s="38"/>
      <c r="KD171" s="38"/>
      <c r="KE171" s="38"/>
      <c r="KF171" s="38"/>
      <c r="KG171" s="38"/>
      <c r="KH171" s="38"/>
      <c r="KI171" s="38"/>
      <c r="KJ171" s="38"/>
      <c r="KK171" s="38"/>
      <c r="KL171" s="38"/>
      <c r="KM171" s="38"/>
      <c r="KN171" s="38"/>
      <c r="KO171" s="38"/>
      <c r="KP171" s="38"/>
      <c r="KQ171" s="38"/>
      <c r="KR171" s="38"/>
      <c r="KS171" s="38"/>
      <c r="KT171" s="38"/>
      <c r="KU171" s="38"/>
      <c r="KV171" s="38"/>
      <c r="KW171" s="38"/>
      <c r="KX171" s="38"/>
      <c r="KY171" s="38"/>
      <c r="KZ171" s="38"/>
      <c r="LA171" s="38"/>
      <c r="LB171" s="38"/>
      <c r="LC171" s="38"/>
      <c r="LD171" s="38"/>
      <c r="LE171" s="38"/>
      <c r="LF171" s="38"/>
      <c r="LG171" s="38"/>
      <c r="LH171" s="38"/>
      <c r="LI171" s="38"/>
      <c r="LJ171" s="38"/>
      <c r="LK171" s="38"/>
    </row>
    <row r="172" spans="2:323" x14ac:dyDescent="0.2">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c r="HK172" s="38"/>
      <c r="HL172" s="38"/>
      <c r="HM172" s="38"/>
      <c r="HN172" s="38"/>
      <c r="HO172" s="38"/>
      <c r="HP172" s="38"/>
      <c r="HQ172" s="38"/>
      <c r="HR172" s="38"/>
      <c r="HS172" s="38"/>
      <c r="HT172" s="38"/>
      <c r="HU172" s="38"/>
      <c r="HV172" s="38"/>
      <c r="HW172" s="38"/>
      <c r="HX172" s="38"/>
      <c r="HY172" s="38"/>
      <c r="HZ172" s="38"/>
      <c r="IA172" s="38"/>
      <c r="IB172" s="38"/>
      <c r="IC172" s="38"/>
      <c r="ID172" s="38"/>
      <c r="IE172" s="38"/>
      <c r="IF172" s="38"/>
      <c r="IG172" s="38"/>
      <c r="IH172" s="38"/>
      <c r="II172" s="38"/>
      <c r="IJ172" s="38"/>
      <c r="IK172" s="38"/>
      <c r="IL172" s="38"/>
      <c r="IM172" s="38"/>
      <c r="IN172" s="38"/>
      <c r="IO172" s="38"/>
      <c r="IP172" s="38"/>
      <c r="IQ172" s="38"/>
      <c r="IR172" s="38"/>
      <c r="IS172" s="38"/>
      <c r="IT172" s="38"/>
      <c r="IU172" s="38"/>
      <c r="IV172" s="38"/>
      <c r="IW172" s="38"/>
      <c r="IX172" s="38"/>
      <c r="IY172" s="38"/>
      <c r="IZ172" s="38"/>
      <c r="JA172" s="38"/>
      <c r="JB172" s="38"/>
      <c r="JC172" s="38"/>
      <c r="JD172" s="38"/>
      <c r="JE172" s="38"/>
      <c r="JF172" s="38"/>
      <c r="JG172" s="38"/>
      <c r="JH172" s="38"/>
      <c r="JI172" s="38"/>
      <c r="JJ172" s="38"/>
      <c r="JK172" s="38"/>
      <c r="JL172" s="38"/>
      <c r="JM172" s="38"/>
      <c r="JN172" s="38"/>
      <c r="JO172" s="38"/>
      <c r="JP172" s="38"/>
      <c r="JQ172" s="38"/>
      <c r="JR172" s="38"/>
      <c r="JS172" s="38"/>
      <c r="JT172" s="38"/>
      <c r="JU172" s="38"/>
      <c r="JV172" s="38"/>
      <c r="JW172" s="38"/>
      <c r="JX172" s="38"/>
      <c r="JY172" s="38"/>
      <c r="JZ172" s="38"/>
      <c r="KA172" s="38"/>
      <c r="KB172" s="38"/>
      <c r="KC172" s="38"/>
      <c r="KD172" s="38"/>
      <c r="KE172" s="38"/>
      <c r="KF172" s="38"/>
      <c r="KG172" s="38"/>
      <c r="KH172" s="38"/>
      <c r="KI172" s="38"/>
      <c r="KJ172" s="38"/>
      <c r="KK172" s="38"/>
      <c r="KL172" s="38"/>
      <c r="KM172" s="38"/>
      <c r="KN172" s="38"/>
      <c r="KO172" s="38"/>
      <c r="KP172" s="38"/>
      <c r="KQ172" s="38"/>
      <c r="KR172" s="38"/>
      <c r="KS172" s="38"/>
      <c r="KT172" s="38"/>
      <c r="KU172" s="38"/>
      <c r="KV172" s="38"/>
      <c r="KW172" s="38"/>
      <c r="KX172" s="38"/>
      <c r="KY172" s="38"/>
      <c r="KZ172" s="38"/>
      <c r="LA172" s="38"/>
      <c r="LB172" s="38"/>
      <c r="LC172" s="38"/>
      <c r="LD172" s="38"/>
      <c r="LE172" s="38"/>
      <c r="LF172" s="38"/>
      <c r="LG172" s="38"/>
      <c r="LH172" s="38"/>
      <c r="LI172" s="38"/>
      <c r="LJ172" s="38"/>
      <c r="LK172" s="38"/>
    </row>
    <row r="173" spans="2:323" x14ac:dyDescent="0.2">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c r="HK173" s="38"/>
      <c r="HL173" s="38"/>
      <c r="HM173" s="38"/>
      <c r="HN173" s="38"/>
      <c r="HO173" s="38"/>
      <c r="HP173" s="38"/>
      <c r="HQ173" s="38"/>
      <c r="HR173" s="38"/>
      <c r="HS173" s="38"/>
      <c r="HT173" s="38"/>
      <c r="HU173" s="38"/>
      <c r="HV173" s="38"/>
      <c r="HW173" s="38"/>
      <c r="HX173" s="38"/>
      <c r="HY173" s="38"/>
      <c r="HZ173" s="38"/>
      <c r="IA173" s="38"/>
      <c r="IB173" s="38"/>
      <c r="IC173" s="38"/>
      <c r="ID173" s="38"/>
      <c r="IE173" s="38"/>
      <c r="IF173" s="38"/>
      <c r="IG173" s="38"/>
      <c r="IH173" s="38"/>
      <c r="II173" s="38"/>
      <c r="IJ173" s="38"/>
      <c r="IK173" s="38"/>
      <c r="IL173" s="38"/>
      <c r="IM173" s="38"/>
      <c r="IN173" s="38"/>
      <c r="IO173" s="38"/>
      <c r="IP173" s="38"/>
      <c r="IQ173" s="38"/>
      <c r="IR173" s="38"/>
      <c r="IS173" s="38"/>
      <c r="IT173" s="38"/>
      <c r="IU173" s="38"/>
      <c r="IV173" s="38"/>
      <c r="IW173" s="38"/>
      <c r="IX173" s="38"/>
      <c r="IY173" s="38"/>
      <c r="IZ173" s="38"/>
      <c r="JA173" s="38"/>
      <c r="JB173" s="38"/>
      <c r="JC173" s="38"/>
      <c r="JD173" s="38"/>
      <c r="JE173" s="38"/>
      <c r="JF173" s="38"/>
      <c r="JG173" s="38"/>
      <c r="JH173" s="38"/>
      <c r="JI173" s="38"/>
      <c r="JJ173" s="38"/>
      <c r="JK173" s="38"/>
      <c r="JL173" s="38"/>
      <c r="JM173" s="38"/>
      <c r="JN173" s="38"/>
      <c r="JO173" s="38"/>
      <c r="JP173" s="38"/>
      <c r="JQ173" s="38"/>
      <c r="JR173" s="38"/>
      <c r="JS173" s="38"/>
      <c r="JT173" s="38"/>
      <c r="JU173" s="38"/>
      <c r="JV173" s="38"/>
      <c r="JW173" s="38"/>
      <c r="JX173" s="38"/>
      <c r="JY173" s="38"/>
      <c r="JZ173" s="38"/>
      <c r="KA173" s="38"/>
      <c r="KB173" s="38"/>
      <c r="KC173" s="38"/>
      <c r="KD173" s="38"/>
      <c r="KE173" s="38"/>
      <c r="KF173" s="38"/>
      <c r="KG173" s="38"/>
      <c r="KH173" s="38"/>
      <c r="KI173" s="38"/>
      <c r="KJ173" s="38"/>
      <c r="KK173" s="38"/>
      <c r="KL173" s="38"/>
      <c r="KM173" s="38"/>
      <c r="KN173" s="38"/>
      <c r="KO173" s="38"/>
      <c r="KP173" s="38"/>
      <c r="KQ173" s="38"/>
      <c r="KR173" s="38"/>
      <c r="KS173" s="38"/>
      <c r="KT173" s="38"/>
      <c r="KU173" s="38"/>
      <c r="KV173" s="38"/>
      <c r="KW173" s="38"/>
      <c r="KX173" s="38"/>
      <c r="KY173" s="38"/>
      <c r="KZ173" s="38"/>
      <c r="LA173" s="38"/>
      <c r="LB173" s="38"/>
      <c r="LC173" s="38"/>
      <c r="LD173" s="38"/>
      <c r="LE173" s="38"/>
      <c r="LF173" s="38"/>
      <c r="LG173" s="38"/>
      <c r="LH173" s="38"/>
      <c r="LI173" s="38"/>
      <c r="LJ173" s="38"/>
      <c r="LK173" s="38"/>
    </row>
    <row r="174" spans="2:323" x14ac:dyDescent="0.2">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c r="HK174" s="38"/>
      <c r="HL174" s="38"/>
      <c r="HM174" s="38"/>
      <c r="HN174" s="38"/>
      <c r="HO174" s="38"/>
      <c r="HP174" s="38"/>
      <c r="HQ174" s="38"/>
      <c r="HR174" s="38"/>
      <c r="HS174" s="38"/>
      <c r="HT174" s="38"/>
      <c r="HU174" s="38"/>
      <c r="HV174" s="38"/>
      <c r="HW174" s="38"/>
      <c r="HX174" s="38"/>
      <c r="HY174" s="38"/>
      <c r="HZ174" s="38"/>
      <c r="IA174" s="38"/>
      <c r="IB174" s="38"/>
      <c r="IC174" s="38"/>
      <c r="ID174" s="38"/>
      <c r="IE174" s="38"/>
      <c r="IF174" s="38"/>
      <c r="IG174" s="38"/>
      <c r="IH174" s="38"/>
      <c r="II174" s="38"/>
      <c r="IJ174" s="38"/>
      <c r="IK174" s="38"/>
      <c r="IL174" s="38"/>
      <c r="IM174" s="38"/>
      <c r="IN174" s="38"/>
      <c r="IO174" s="38"/>
      <c r="IP174" s="38"/>
      <c r="IQ174" s="38"/>
      <c r="IR174" s="38"/>
      <c r="IS174" s="38"/>
      <c r="IT174" s="38"/>
      <c r="IU174" s="38"/>
      <c r="IV174" s="38"/>
      <c r="IW174" s="38"/>
      <c r="IX174" s="38"/>
      <c r="IY174" s="38"/>
      <c r="IZ174" s="38"/>
      <c r="JA174" s="38"/>
      <c r="JB174" s="38"/>
      <c r="JC174" s="38"/>
      <c r="JD174" s="38"/>
      <c r="JE174" s="38"/>
      <c r="JF174" s="38"/>
      <c r="JG174" s="38"/>
      <c r="JH174" s="38"/>
      <c r="JI174" s="38"/>
      <c r="JJ174" s="38"/>
      <c r="JK174" s="38"/>
      <c r="JL174" s="38"/>
      <c r="JM174" s="38"/>
      <c r="JN174" s="38"/>
      <c r="JO174" s="38"/>
      <c r="JP174" s="38"/>
      <c r="JQ174" s="38"/>
      <c r="JR174" s="38"/>
      <c r="JS174" s="38"/>
      <c r="JT174" s="38"/>
      <c r="JU174" s="38"/>
      <c r="JV174" s="38"/>
      <c r="JW174" s="38"/>
      <c r="JX174" s="38"/>
      <c r="JY174" s="38"/>
      <c r="JZ174" s="38"/>
      <c r="KA174" s="38"/>
      <c r="KB174" s="38"/>
      <c r="KC174" s="38"/>
      <c r="KD174" s="38"/>
      <c r="KE174" s="38"/>
      <c r="KF174" s="38"/>
      <c r="KG174" s="38"/>
      <c r="KH174" s="38"/>
      <c r="KI174" s="38"/>
      <c r="KJ174" s="38"/>
      <c r="KK174" s="38"/>
      <c r="KL174" s="38"/>
      <c r="KM174" s="38"/>
      <c r="KN174" s="38"/>
      <c r="KO174" s="38"/>
      <c r="KP174" s="38"/>
      <c r="KQ174" s="38"/>
      <c r="KR174" s="38"/>
      <c r="KS174" s="38"/>
      <c r="KT174" s="38"/>
      <c r="KU174" s="38"/>
      <c r="KV174" s="38"/>
      <c r="KW174" s="38"/>
      <c r="KX174" s="38"/>
      <c r="KY174" s="38"/>
      <c r="KZ174" s="38"/>
      <c r="LA174" s="38"/>
      <c r="LB174" s="38"/>
      <c r="LC174" s="38"/>
      <c r="LD174" s="38"/>
      <c r="LE174" s="38"/>
      <c r="LF174" s="38"/>
      <c r="LG174" s="38"/>
      <c r="LH174" s="38"/>
      <c r="LI174" s="38"/>
      <c r="LJ174" s="38"/>
      <c r="LK174" s="38"/>
    </row>
    <row r="175" spans="2:323" x14ac:dyDescent="0.2">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c r="HK175" s="38"/>
      <c r="HL175" s="38"/>
      <c r="HM175" s="38"/>
      <c r="HN175" s="38"/>
      <c r="HO175" s="38"/>
      <c r="HP175" s="38"/>
      <c r="HQ175" s="38"/>
      <c r="HR175" s="38"/>
      <c r="HS175" s="38"/>
      <c r="HT175" s="38"/>
      <c r="HU175" s="38"/>
      <c r="HV175" s="38"/>
      <c r="HW175" s="38"/>
      <c r="HX175" s="38"/>
      <c r="HY175" s="38"/>
      <c r="HZ175" s="38"/>
      <c r="IA175" s="38"/>
      <c r="IB175" s="38"/>
      <c r="IC175" s="38"/>
      <c r="ID175" s="38"/>
      <c r="IE175" s="38"/>
      <c r="IF175" s="38"/>
      <c r="IG175" s="38"/>
      <c r="IH175" s="38"/>
      <c r="II175" s="38"/>
      <c r="IJ175" s="38"/>
      <c r="IK175" s="38"/>
      <c r="IL175" s="38"/>
      <c r="IM175" s="38"/>
      <c r="IN175" s="38"/>
      <c r="IO175" s="38"/>
      <c r="IP175" s="38"/>
      <c r="IQ175" s="38"/>
      <c r="IR175" s="38"/>
      <c r="IS175" s="38"/>
      <c r="IT175" s="38"/>
      <c r="IU175" s="38"/>
      <c r="IV175" s="38"/>
      <c r="IW175" s="38"/>
      <c r="IX175" s="38"/>
      <c r="IY175" s="38"/>
      <c r="IZ175" s="38"/>
      <c r="JA175" s="38"/>
      <c r="JB175" s="38"/>
      <c r="JC175" s="38"/>
      <c r="JD175" s="38"/>
      <c r="JE175" s="38"/>
      <c r="JF175" s="38"/>
      <c r="JG175" s="38"/>
      <c r="JH175" s="38"/>
      <c r="JI175" s="38"/>
      <c r="JJ175" s="38"/>
      <c r="JK175" s="38"/>
      <c r="JL175" s="38"/>
      <c r="JM175" s="38"/>
      <c r="JN175" s="38"/>
      <c r="JO175" s="38"/>
      <c r="JP175" s="38"/>
      <c r="JQ175" s="38"/>
      <c r="JR175" s="38"/>
      <c r="JS175" s="38"/>
      <c r="JT175" s="38"/>
      <c r="JU175" s="38"/>
      <c r="JV175" s="38"/>
      <c r="JW175" s="38"/>
      <c r="JX175" s="38"/>
      <c r="JY175" s="38"/>
      <c r="JZ175" s="38"/>
      <c r="KA175" s="38"/>
      <c r="KB175" s="38"/>
      <c r="KC175" s="38"/>
      <c r="KD175" s="38"/>
      <c r="KE175" s="38"/>
      <c r="KF175" s="38"/>
      <c r="KG175" s="38"/>
      <c r="KH175" s="38"/>
      <c r="KI175" s="38"/>
      <c r="KJ175" s="38"/>
      <c r="KK175" s="38"/>
      <c r="KL175" s="38"/>
      <c r="KM175" s="38"/>
      <c r="KN175" s="38"/>
      <c r="KO175" s="38"/>
      <c r="KP175" s="38"/>
      <c r="KQ175" s="38"/>
      <c r="KR175" s="38"/>
      <c r="KS175" s="38"/>
      <c r="KT175" s="38"/>
      <c r="KU175" s="38"/>
      <c r="KV175" s="38"/>
      <c r="KW175" s="38"/>
      <c r="KX175" s="38"/>
      <c r="KY175" s="38"/>
      <c r="KZ175" s="38"/>
      <c r="LA175" s="38"/>
      <c r="LB175" s="38"/>
      <c r="LC175" s="38"/>
      <c r="LD175" s="38"/>
      <c r="LE175" s="38"/>
      <c r="LF175" s="38"/>
      <c r="LG175" s="38"/>
      <c r="LH175" s="38"/>
      <c r="LI175" s="38"/>
      <c r="LJ175" s="38"/>
      <c r="LK175" s="38"/>
    </row>
    <row r="176" spans="2:323" x14ac:dyDescent="0.2">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c r="HK176" s="38"/>
      <c r="HL176" s="38"/>
      <c r="HM176" s="38"/>
      <c r="HN176" s="38"/>
      <c r="HO176" s="38"/>
      <c r="HP176" s="38"/>
      <c r="HQ176" s="38"/>
      <c r="HR176" s="38"/>
      <c r="HS176" s="38"/>
      <c r="HT176" s="38"/>
      <c r="HU176" s="38"/>
      <c r="HV176" s="38"/>
      <c r="HW176" s="38"/>
      <c r="HX176" s="38"/>
      <c r="HY176" s="38"/>
      <c r="HZ176" s="38"/>
      <c r="IA176" s="38"/>
      <c r="IB176" s="38"/>
      <c r="IC176" s="38"/>
      <c r="ID176" s="38"/>
      <c r="IE176" s="38"/>
      <c r="IF176" s="38"/>
      <c r="IG176" s="38"/>
      <c r="IH176" s="38"/>
      <c r="II176" s="38"/>
      <c r="IJ176" s="38"/>
      <c r="IK176" s="38"/>
      <c r="IL176" s="38"/>
      <c r="IM176" s="38"/>
      <c r="IN176" s="38"/>
      <c r="IO176" s="38"/>
      <c r="IP176" s="38"/>
      <c r="IQ176" s="38"/>
      <c r="IR176" s="38"/>
      <c r="IS176" s="38"/>
      <c r="IT176" s="38"/>
      <c r="IU176" s="38"/>
      <c r="IV176" s="38"/>
      <c r="IW176" s="38"/>
      <c r="IX176" s="38"/>
      <c r="IY176" s="38"/>
      <c r="IZ176" s="38"/>
      <c r="JA176" s="38"/>
      <c r="JB176" s="38"/>
      <c r="JC176" s="38"/>
      <c r="JD176" s="38"/>
      <c r="JE176" s="38"/>
      <c r="JF176" s="38"/>
      <c r="JG176" s="38"/>
      <c r="JH176" s="38"/>
      <c r="JI176" s="38"/>
      <c r="JJ176" s="38"/>
      <c r="JK176" s="38"/>
      <c r="JL176" s="38"/>
      <c r="JM176" s="38"/>
      <c r="JN176" s="38"/>
      <c r="JO176" s="38"/>
      <c r="JP176" s="38"/>
      <c r="JQ176" s="38"/>
      <c r="JR176" s="38"/>
      <c r="JS176" s="38"/>
      <c r="JT176" s="38"/>
      <c r="JU176" s="38"/>
      <c r="JV176" s="38"/>
      <c r="JW176" s="38"/>
      <c r="JX176" s="38"/>
      <c r="JY176" s="38"/>
      <c r="JZ176" s="38"/>
      <c r="KA176" s="38"/>
      <c r="KB176" s="38"/>
      <c r="KC176" s="38"/>
      <c r="KD176" s="38"/>
      <c r="KE176" s="38"/>
      <c r="KF176" s="38"/>
      <c r="KG176" s="38"/>
      <c r="KH176" s="38"/>
      <c r="KI176" s="38"/>
      <c r="KJ176" s="38"/>
      <c r="KK176" s="38"/>
      <c r="KL176" s="38"/>
      <c r="KM176" s="38"/>
      <c r="KN176" s="38"/>
      <c r="KO176" s="38"/>
      <c r="KP176" s="38"/>
      <c r="KQ176" s="38"/>
      <c r="KR176" s="38"/>
      <c r="KS176" s="38"/>
      <c r="KT176" s="38"/>
      <c r="KU176" s="38"/>
      <c r="KV176" s="38"/>
      <c r="KW176" s="38"/>
      <c r="KX176" s="38"/>
      <c r="KY176" s="38"/>
      <c r="KZ176" s="38"/>
      <c r="LA176" s="38"/>
      <c r="LB176" s="38"/>
      <c r="LC176" s="38"/>
      <c r="LD176" s="38"/>
      <c r="LE176" s="38"/>
      <c r="LF176" s="38"/>
      <c r="LG176" s="38"/>
      <c r="LH176" s="38"/>
      <c r="LI176" s="38"/>
      <c r="LJ176" s="38"/>
      <c r="LK176" s="38"/>
    </row>
    <row r="177" spans="2:323" x14ac:dyDescent="0.2">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c r="HK177" s="38"/>
      <c r="HL177" s="38"/>
      <c r="HM177" s="38"/>
      <c r="HN177" s="38"/>
      <c r="HO177" s="38"/>
      <c r="HP177" s="38"/>
      <c r="HQ177" s="38"/>
      <c r="HR177" s="38"/>
      <c r="HS177" s="38"/>
      <c r="HT177" s="38"/>
      <c r="HU177" s="38"/>
      <c r="HV177" s="38"/>
      <c r="HW177" s="38"/>
      <c r="HX177" s="38"/>
      <c r="HY177" s="38"/>
      <c r="HZ177" s="38"/>
      <c r="IA177" s="38"/>
      <c r="IB177" s="38"/>
      <c r="IC177" s="38"/>
      <c r="ID177" s="38"/>
      <c r="IE177" s="38"/>
      <c r="IF177" s="38"/>
      <c r="IG177" s="38"/>
      <c r="IH177" s="38"/>
      <c r="II177" s="38"/>
      <c r="IJ177" s="38"/>
      <c r="IK177" s="38"/>
      <c r="IL177" s="38"/>
      <c r="IM177" s="38"/>
      <c r="IN177" s="38"/>
      <c r="IO177" s="38"/>
      <c r="IP177" s="38"/>
      <c r="IQ177" s="38"/>
      <c r="IR177" s="38"/>
      <c r="IS177" s="38"/>
      <c r="IT177" s="38"/>
      <c r="IU177" s="38"/>
      <c r="IV177" s="38"/>
      <c r="IW177" s="38"/>
      <c r="IX177" s="38"/>
      <c r="IY177" s="38"/>
      <c r="IZ177" s="38"/>
      <c r="JA177" s="38"/>
      <c r="JB177" s="38"/>
      <c r="JC177" s="38"/>
      <c r="JD177" s="38"/>
      <c r="JE177" s="38"/>
      <c r="JF177" s="38"/>
      <c r="JG177" s="38"/>
      <c r="JH177" s="38"/>
      <c r="JI177" s="38"/>
      <c r="JJ177" s="38"/>
      <c r="JK177" s="38"/>
      <c r="JL177" s="38"/>
      <c r="JM177" s="38"/>
      <c r="JN177" s="38"/>
      <c r="JO177" s="38"/>
      <c r="JP177" s="38"/>
      <c r="JQ177" s="38"/>
      <c r="JR177" s="38"/>
      <c r="JS177" s="38"/>
      <c r="JT177" s="38"/>
      <c r="JU177" s="38"/>
      <c r="JV177" s="38"/>
      <c r="JW177" s="38"/>
      <c r="JX177" s="38"/>
      <c r="JY177" s="38"/>
      <c r="JZ177" s="38"/>
      <c r="KA177" s="38"/>
      <c r="KB177" s="38"/>
      <c r="KC177" s="38"/>
      <c r="KD177" s="38"/>
      <c r="KE177" s="38"/>
      <c r="KF177" s="38"/>
      <c r="KG177" s="38"/>
      <c r="KH177" s="38"/>
      <c r="KI177" s="38"/>
      <c r="KJ177" s="38"/>
      <c r="KK177" s="38"/>
      <c r="KL177" s="38"/>
      <c r="KM177" s="38"/>
      <c r="KN177" s="38"/>
      <c r="KO177" s="38"/>
      <c r="KP177" s="38"/>
      <c r="KQ177" s="38"/>
      <c r="KR177" s="38"/>
      <c r="KS177" s="38"/>
      <c r="KT177" s="38"/>
      <c r="KU177" s="38"/>
      <c r="KV177" s="38"/>
      <c r="KW177" s="38"/>
      <c r="KX177" s="38"/>
      <c r="KY177" s="38"/>
      <c r="KZ177" s="38"/>
      <c r="LA177" s="38"/>
      <c r="LB177" s="38"/>
      <c r="LC177" s="38"/>
      <c r="LD177" s="38"/>
      <c r="LE177" s="38"/>
      <c r="LF177" s="38"/>
      <c r="LG177" s="38"/>
      <c r="LH177" s="38"/>
      <c r="LI177" s="38"/>
      <c r="LJ177" s="38"/>
      <c r="LK177" s="38"/>
    </row>
    <row r="178" spans="2:323" x14ac:dyDescent="0.2">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c r="HK178" s="38"/>
      <c r="HL178" s="38"/>
      <c r="HM178" s="38"/>
      <c r="HN178" s="38"/>
      <c r="HO178" s="38"/>
      <c r="HP178" s="38"/>
      <c r="HQ178" s="38"/>
      <c r="HR178" s="38"/>
      <c r="HS178" s="38"/>
      <c r="HT178" s="38"/>
      <c r="HU178" s="38"/>
      <c r="HV178" s="38"/>
      <c r="HW178" s="38"/>
      <c r="HX178" s="38"/>
      <c r="HY178" s="38"/>
      <c r="HZ178" s="38"/>
      <c r="IA178" s="38"/>
      <c r="IB178" s="38"/>
      <c r="IC178" s="38"/>
      <c r="ID178" s="38"/>
      <c r="IE178" s="38"/>
      <c r="IF178" s="38"/>
      <c r="IG178" s="38"/>
      <c r="IH178" s="38"/>
      <c r="II178" s="38"/>
      <c r="IJ178" s="38"/>
      <c r="IK178" s="38"/>
      <c r="IL178" s="38"/>
      <c r="IM178" s="38"/>
      <c r="IN178" s="38"/>
      <c r="IO178" s="38"/>
      <c r="IP178" s="38"/>
      <c r="IQ178" s="38"/>
      <c r="IR178" s="38"/>
      <c r="IS178" s="38"/>
      <c r="IT178" s="38"/>
      <c r="IU178" s="38"/>
      <c r="IV178" s="38"/>
      <c r="IW178" s="38"/>
      <c r="IX178" s="38"/>
      <c r="IY178" s="38"/>
      <c r="IZ178" s="38"/>
      <c r="JA178" s="38"/>
      <c r="JB178" s="38"/>
      <c r="JC178" s="38"/>
      <c r="JD178" s="38"/>
      <c r="JE178" s="38"/>
      <c r="JF178" s="38"/>
      <c r="JG178" s="38"/>
      <c r="JH178" s="38"/>
      <c r="JI178" s="38"/>
      <c r="JJ178" s="38"/>
      <c r="JK178" s="38"/>
      <c r="JL178" s="38"/>
      <c r="JM178" s="38"/>
      <c r="JN178" s="38"/>
      <c r="JO178" s="38"/>
      <c r="JP178" s="38"/>
      <c r="JQ178" s="38"/>
      <c r="JR178" s="38"/>
      <c r="JS178" s="38"/>
      <c r="JT178" s="38"/>
      <c r="JU178" s="38"/>
      <c r="JV178" s="38"/>
      <c r="JW178" s="38"/>
      <c r="JX178" s="38"/>
      <c r="JY178" s="38"/>
      <c r="JZ178" s="38"/>
      <c r="KA178" s="38"/>
      <c r="KB178" s="38"/>
      <c r="KC178" s="38"/>
      <c r="KD178" s="38"/>
      <c r="KE178" s="38"/>
      <c r="KF178" s="38"/>
      <c r="KG178" s="38"/>
      <c r="KH178" s="38"/>
      <c r="KI178" s="38"/>
      <c r="KJ178" s="38"/>
      <c r="KK178" s="38"/>
      <c r="KL178" s="38"/>
      <c r="KM178" s="38"/>
      <c r="KN178" s="38"/>
      <c r="KO178" s="38"/>
      <c r="KP178" s="38"/>
      <c r="KQ178" s="38"/>
      <c r="KR178" s="38"/>
      <c r="KS178" s="38"/>
      <c r="KT178" s="38"/>
      <c r="KU178" s="38"/>
      <c r="KV178" s="38"/>
      <c r="KW178" s="38"/>
      <c r="KX178" s="38"/>
      <c r="KY178" s="38"/>
      <c r="KZ178" s="38"/>
      <c r="LA178" s="38"/>
      <c r="LB178" s="38"/>
      <c r="LC178" s="38"/>
      <c r="LD178" s="38"/>
      <c r="LE178" s="38"/>
      <c r="LF178" s="38"/>
      <c r="LG178" s="38"/>
      <c r="LH178" s="38"/>
      <c r="LI178" s="38"/>
      <c r="LJ178" s="38"/>
      <c r="LK178" s="38"/>
    </row>
    <row r="179" spans="2:323" x14ac:dyDescent="0.2">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c r="HK179" s="38"/>
      <c r="HL179" s="38"/>
      <c r="HM179" s="38"/>
      <c r="HN179" s="38"/>
      <c r="HO179" s="38"/>
      <c r="HP179" s="38"/>
      <c r="HQ179" s="38"/>
      <c r="HR179" s="38"/>
      <c r="HS179" s="38"/>
      <c r="HT179" s="38"/>
      <c r="HU179" s="38"/>
      <c r="HV179" s="38"/>
      <c r="HW179" s="38"/>
      <c r="HX179" s="38"/>
      <c r="HY179" s="38"/>
      <c r="HZ179" s="38"/>
      <c r="IA179" s="38"/>
      <c r="IB179" s="38"/>
      <c r="IC179" s="38"/>
      <c r="ID179" s="38"/>
      <c r="IE179" s="38"/>
      <c r="IF179" s="38"/>
      <c r="IG179" s="38"/>
      <c r="IH179" s="38"/>
      <c r="II179" s="38"/>
      <c r="IJ179" s="38"/>
      <c r="IK179" s="38"/>
      <c r="IL179" s="38"/>
      <c r="IM179" s="38"/>
      <c r="IN179" s="38"/>
      <c r="IO179" s="38"/>
      <c r="IP179" s="38"/>
      <c r="IQ179" s="38"/>
      <c r="IR179" s="38"/>
      <c r="IS179" s="38"/>
      <c r="IT179" s="38"/>
      <c r="IU179" s="38"/>
      <c r="IV179" s="38"/>
      <c r="IW179" s="38"/>
      <c r="IX179" s="38"/>
      <c r="IY179" s="38"/>
      <c r="IZ179" s="38"/>
      <c r="JA179" s="38"/>
      <c r="JB179" s="38"/>
      <c r="JC179" s="38"/>
      <c r="JD179" s="38"/>
      <c r="JE179" s="38"/>
      <c r="JF179" s="38"/>
      <c r="JG179" s="38"/>
      <c r="JH179" s="38"/>
      <c r="JI179" s="38"/>
      <c r="JJ179" s="38"/>
      <c r="JK179" s="38"/>
      <c r="JL179" s="38"/>
      <c r="JM179" s="38"/>
      <c r="JN179" s="38"/>
      <c r="JO179" s="38"/>
      <c r="JP179" s="38"/>
      <c r="JQ179" s="38"/>
      <c r="JR179" s="38"/>
      <c r="JS179" s="38"/>
      <c r="JT179" s="38"/>
      <c r="JU179" s="38"/>
      <c r="JV179" s="38"/>
      <c r="JW179" s="38"/>
      <c r="JX179" s="38"/>
      <c r="JY179" s="38"/>
      <c r="JZ179" s="38"/>
      <c r="KA179" s="38"/>
      <c r="KB179" s="38"/>
      <c r="KC179" s="38"/>
      <c r="KD179" s="38"/>
      <c r="KE179" s="38"/>
      <c r="KF179" s="38"/>
      <c r="KG179" s="38"/>
      <c r="KH179" s="38"/>
      <c r="KI179" s="38"/>
      <c r="KJ179" s="38"/>
      <c r="KK179" s="38"/>
      <c r="KL179" s="38"/>
      <c r="KM179" s="38"/>
      <c r="KN179" s="38"/>
      <c r="KO179" s="38"/>
      <c r="KP179" s="38"/>
      <c r="KQ179" s="38"/>
      <c r="KR179" s="38"/>
      <c r="KS179" s="38"/>
      <c r="KT179" s="38"/>
      <c r="KU179" s="38"/>
      <c r="KV179" s="38"/>
      <c r="KW179" s="38"/>
      <c r="KX179" s="38"/>
      <c r="KY179" s="38"/>
      <c r="KZ179" s="38"/>
      <c r="LA179" s="38"/>
      <c r="LB179" s="38"/>
      <c r="LC179" s="38"/>
      <c r="LD179" s="38"/>
      <c r="LE179" s="38"/>
      <c r="LF179" s="38"/>
      <c r="LG179" s="38"/>
      <c r="LH179" s="38"/>
      <c r="LI179" s="38"/>
      <c r="LJ179" s="38"/>
      <c r="LK179" s="38"/>
    </row>
    <row r="180" spans="2:323" x14ac:dyDescent="0.2">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c r="HK180" s="38"/>
      <c r="HL180" s="38"/>
      <c r="HM180" s="38"/>
      <c r="HN180" s="38"/>
      <c r="HO180" s="38"/>
      <c r="HP180" s="38"/>
      <c r="HQ180" s="38"/>
      <c r="HR180" s="38"/>
      <c r="HS180" s="38"/>
      <c r="HT180" s="38"/>
      <c r="HU180" s="38"/>
      <c r="HV180" s="38"/>
      <c r="HW180" s="38"/>
      <c r="HX180" s="38"/>
      <c r="HY180" s="38"/>
      <c r="HZ180" s="38"/>
      <c r="IA180" s="38"/>
      <c r="IB180" s="38"/>
      <c r="IC180" s="38"/>
      <c r="ID180" s="38"/>
      <c r="IE180" s="38"/>
      <c r="IF180" s="38"/>
      <c r="IG180" s="38"/>
      <c r="IH180" s="38"/>
      <c r="II180" s="38"/>
      <c r="IJ180" s="38"/>
      <c r="IK180" s="38"/>
      <c r="IL180" s="38"/>
      <c r="IM180" s="38"/>
      <c r="IN180" s="38"/>
      <c r="IO180" s="38"/>
      <c r="IP180" s="38"/>
      <c r="IQ180" s="38"/>
      <c r="IR180" s="38"/>
      <c r="IS180" s="38"/>
      <c r="IT180" s="38"/>
      <c r="IU180" s="38"/>
      <c r="IV180" s="38"/>
      <c r="IW180" s="38"/>
      <c r="IX180" s="38"/>
      <c r="IY180" s="38"/>
      <c r="IZ180" s="38"/>
      <c r="JA180" s="38"/>
      <c r="JB180" s="38"/>
      <c r="JC180" s="38"/>
      <c r="JD180" s="38"/>
      <c r="JE180" s="38"/>
      <c r="JF180" s="38"/>
      <c r="JG180" s="38"/>
      <c r="JH180" s="38"/>
      <c r="JI180" s="38"/>
      <c r="JJ180" s="38"/>
      <c r="JK180" s="38"/>
      <c r="JL180" s="38"/>
      <c r="JM180" s="38"/>
      <c r="JN180" s="38"/>
      <c r="JO180" s="38"/>
      <c r="JP180" s="38"/>
      <c r="JQ180" s="38"/>
      <c r="JR180" s="38"/>
      <c r="JS180" s="38"/>
      <c r="JT180" s="38"/>
      <c r="JU180" s="38"/>
      <c r="JV180" s="38"/>
      <c r="JW180" s="38"/>
      <c r="JX180" s="38"/>
      <c r="JY180" s="38"/>
      <c r="JZ180" s="38"/>
      <c r="KA180" s="38"/>
      <c r="KB180" s="38"/>
      <c r="KC180" s="38"/>
      <c r="KD180" s="38"/>
      <c r="KE180" s="38"/>
      <c r="KF180" s="38"/>
      <c r="KG180" s="38"/>
      <c r="KH180" s="38"/>
      <c r="KI180" s="38"/>
      <c r="KJ180" s="38"/>
      <c r="KK180" s="38"/>
      <c r="KL180" s="38"/>
      <c r="KM180" s="38"/>
      <c r="KN180" s="38"/>
      <c r="KO180" s="38"/>
      <c r="KP180" s="38"/>
      <c r="KQ180" s="38"/>
      <c r="KR180" s="38"/>
      <c r="KS180" s="38"/>
      <c r="KT180" s="38"/>
      <c r="KU180" s="38"/>
      <c r="KV180" s="38"/>
      <c r="KW180" s="38"/>
      <c r="KX180" s="38"/>
      <c r="KY180" s="38"/>
      <c r="KZ180" s="38"/>
      <c r="LA180" s="38"/>
      <c r="LB180" s="38"/>
      <c r="LC180" s="38"/>
      <c r="LD180" s="38"/>
      <c r="LE180" s="38"/>
      <c r="LF180" s="38"/>
      <c r="LG180" s="38"/>
      <c r="LH180" s="38"/>
      <c r="LI180" s="38"/>
      <c r="LJ180" s="38"/>
      <c r="LK180" s="38"/>
    </row>
    <row r="181" spans="2:323" x14ac:dyDescent="0.2">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c r="HK181" s="38"/>
      <c r="HL181" s="38"/>
      <c r="HM181" s="38"/>
      <c r="HN181" s="38"/>
      <c r="HO181" s="38"/>
      <c r="HP181" s="38"/>
      <c r="HQ181" s="38"/>
      <c r="HR181" s="38"/>
      <c r="HS181" s="38"/>
      <c r="HT181" s="38"/>
      <c r="HU181" s="38"/>
      <c r="HV181" s="38"/>
      <c r="HW181" s="38"/>
      <c r="HX181" s="38"/>
      <c r="HY181" s="38"/>
      <c r="HZ181" s="38"/>
      <c r="IA181" s="38"/>
      <c r="IB181" s="38"/>
      <c r="IC181" s="38"/>
      <c r="ID181" s="38"/>
      <c r="IE181" s="38"/>
      <c r="IF181" s="38"/>
      <c r="IG181" s="38"/>
      <c r="IH181" s="38"/>
      <c r="II181" s="38"/>
      <c r="IJ181" s="38"/>
      <c r="IK181" s="38"/>
      <c r="IL181" s="38"/>
      <c r="IM181" s="38"/>
      <c r="IN181" s="38"/>
      <c r="IO181" s="38"/>
      <c r="IP181" s="38"/>
      <c r="IQ181" s="38"/>
      <c r="IR181" s="38"/>
      <c r="IS181" s="38"/>
      <c r="IT181" s="38"/>
      <c r="IU181" s="38"/>
      <c r="IV181" s="38"/>
      <c r="IW181" s="38"/>
      <c r="IX181" s="38"/>
      <c r="IY181" s="38"/>
      <c r="IZ181" s="38"/>
      <c r="JA181" s="38"/>
      <c r="JB181" s="38"/>
      <c r="JC181" s="38"/>
      <c r="JD181" s="38"/>
      <c r="JE181" s="38"/>
      <c r="JF181" s="38"/>
      <c r="JG181" s="38"/>
      <c r="JH181" s="38"/>
      <c r="JI181" s="38"/>
      <c r="JJ181" s="38"/>
      <c r="JK181" s="38"/>
      <c r="JL181" s="38"/>
      <c r="JM181" s="38"/>
      <c r="JN181" s="38"/>
      <c r="JO181" s="38"/>
      <c r="JP181" s="38"/>
      <c r="JQ181" s="38"/>
      <c r="JR181" s="38"/>
      <c r="JS181" s="38"/>
      <c r="JT181" s="38"/>
      <c r="JU181" s="38"/>
      <c r="JV181" s="38"/>
      <c r="JW181" s="38"/>
      <c r="JX181" s="38"/>
      <c r="JY181" s="38"/>
      <c r="JZ181" s="38"/>
      <c r="KA181" s="38"/>
      <c r="KB181" s="38"/>
      <c r="KC181" s="38"/>
      <c r="KD181" s="38"/>
      <c r="KE181" s="38"/>
      <c r="KF181" s="38"/>
      <c r="KG181" s="38"/>
      <c r="KH181" s="38"/>
      <c r="KI181" s="38"/>
      <c r="KJ181" s="38"/>
      <c r="KK181" s="38"/>
      <c r="KL181" s="38"/>
      <c r="KM181" s="38"/>
      <c r="KN181" s="38"/>
      <c r="KO181" s="38"/>
      <c r="KP181" s="38"/>
      <c r="KQ181" s="38"/>
      <c r="KR181" s="38"/>
      <c r="KS181" s="38"/>
      <c r="KT181" s="38"/>
      <c r="KU181" s="38"/>
      <c r="KV181" s="38"/>
      <c r="KW181" s="38"/>
      <c r="KX181" s="38"/>
      <c r="KY181" s="38"/>
      <c r="KZ181" s="38"/>
      <c r="LA181" s="38"/>
      <c r="LB181" s="38"/>
      <c r="LC181" s="38"/>
      <c r="LD181" s="38"/>
      <c r="LE181" s="38"/>
      <c r="LF181" s="38"/>
      <c r="LG181" s="38"/>
      <c r="LH181" s="38"/>
      <c r="LI181" s="38"/>
      <c r="LJ181" s="38"/>
      <c r="LK181" s="38"/>
    </row>
    <row r="182" spans="2:323" x14ac:dyDescent="0.2">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c r="HK182" s="38"/>
      <c r="HL182" s="38"/>
      <c r="HM182" s="38"/>
      <c r="HN182" s="38"/>
      <c r="HO182" s="38"/>
      <c r="HP182" s="38"/>
      <c r="HQ182" s="38"/>
      <c r="HR182" s="38"/>
      <c r="HS182" s="38"/>
      <c r="HT182" s="38"/>
      <c r="HU182" s="38"/>
      <c r="HV182" s="38"/>
      <c r="HW182" s="38"/>
      <c r="HX182" s="38"/>
      <c r="HY182" s="38"/>
      <c r="HZ182" s="38"/>
      <c r="IA182" s="38"/>
      <c r="IB182" s="38"/>
      <c r="IC182" s="38"/>
      <c r="ID182" s="38"/>
      <c r="IE182" s="38"/>
      <c r="IF182" s="38"/>
      <c r="IG182" s="38"/>
      <c r="IH182" s="38"/>
      <c r="II182" s="38"/>
      <c r="IJ182" s="38"/>
      <c r="IK182" s="38"/>
      <c r="IL182" s="38"/>
      <c r="IM182" s="38"/>
      <c r="IN182" s="38"/>
      <c r="IO182" s="38"/>
      <c r="IP182" s="38"/>
      <c r="IQ182" s="38"/>
      <c r="IR182" s="38"/>
      <c r="IS182" s="38"/>
      <c r="IT182" s="38"/>
      <c r="IU182" s="38"/>
      <c r="IV182" s="38"/>
      <c r="IW182" s="38"/>
      <c r="IX182" s="38"/>
      <c r="IY182" s="38"/>
      <c r="IZ182" s="38"/>
      <c r="JA182" s="38"/>
      <c r="JB182" s="38"/>
      <c r="JC182" s="38"/>
      <c r="JD182" s="38"/>
      <c r="JE182" s="38"/>
      <c r="JF182" s="38"/>
      <c r="JG182" s="38"/>
      <c r="JH182" s="38"/>
      <c r="JI182" s="38"/>
      <c r="JJ182" s="38"/>
      <c r="JK182" s="38"/>
      <c r="JL182" s="38"/>
      <c r="JM182" s="38"/>
      <c r="JN182" s="38"/>
      <c r="JO182" s="38"/>
      <c r="JP182" s="38"/>
      <c r="JQ182" s="38"/>
      <c r="JR182" s="38"/>
      <c r="JS182" s="38"/>
      <c r="JT182" s="38"/>
      <c r="JU182" s="38"/>
      <c r="JV182" s="38"/>
      <c r="JW182" s="38"/>
      <c r="JX182" s="38"/>
      <c r="JY182" s="38"/>
      <c r="JZ182" s="38"/>
      <c r="KA182" s="38"/>
      <c r="KB182" s="38"/>
      <c r="KC182" s="38"/>
      <c r="KD182" s="38"/>
      <c r="KE182" s="38"/>
      <c r="KF182" s="38"/>
      <c r="KG182" s="38"/>
      <c r="KH182" s="38"/>
      <c r="KI182" s="38"/>
      <c r="KJ182" s="38"/>
      <c r="KK182" s="38"/>
      <c r="KL182" s="38"/>
      <c r="KM182" s="38"/>
      <c r="KN182" s="38"/>
      <c r="KO182" s="38"/>
      <c r="KP182" s="38"/>
      <c r="KQ182" s="38"/>
      <c r="KR182" s="38"/>
      <c r="KS182" s="38"/>
      <c r="KT182" s="38"/>
      <c r="KU182" s="38"/>
      <c r="KV182" s="38"/>
      <c r="KW182" s="38"/>
      <c r="KX182" s="38"/>
      <c r="KY182" s="38"/>
      <c r="KZ182" s="38"/>
      <c r="LA182" s="38"/>
      <c r="LB182" s="38"/>
      <c r="LC182" s="38"/>
      <c r="LD182" s="38"/>
      <c r="LE182" s="38"/>
      <c r="LF182" s="38"/>
      <c r="LG182" s="38"/>
      <c r="LH182" s="38"/>
      <c r="LI182" s="38"/>
      <c r="LJ182" s="38"/>
      <c r="LK182" s="38"/>
    </row>
    <row r="183" spans="2:323" x14ac:dyDescent="0.2">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c r="HK183" s="38"/>
      <c r="HL183" s="38"/>
      <c r="HM183" s="38"/>
      <c r="HN183" s="38"/>
      <c r="HO183" s="38"/>
      <c r="HP183" s="38"/>
      <c r="HQ183" s="38"/>
      <c r="HR183" s="38"/>
      <c r="HS183" s="38"/>
      <c r="HT183" s="38"/>
      <c r="HU183" s="38"/>
      <c r="HV183" s="38"/>
      <c r="HW183" s="38"/>
      <c r="HX183" s="38"/>
      <c r="HY183" s="38"/>
      <c r="HZ183" s="38"/>
      <c r="IA183" s="38"/>
      <c r="IB183" s="38"/>
      <c r="IC183" s="38"/>
      <c r="ID183" s="38"/>
      <c r="IE183" s="38"/>
      <c r="IF183" s="38"/>
      <c r="IG183" s="38"/>
      <c r="IH183" s="38"/>
      <c r="II183" s="38"/>
      <c r="IJ183" s="38"/>
      <c r="IK183" s="38"/>
      <c r="IL183" s="38"/>
      <c r="IM183" s="38"/>
      <c r="IN183" s="38"/>
      <c r="IO183" s="38"/>
      <c r="IP183" s="38"/>
      <c r="IQ183" s="38"/>
      <c r="IR183" s="38"/>
      <c r="IS183" s="38"/>
      <c r="IT183" s="38"/>
      <c r="IU183" s="38"/>
      <c r="IV183" s="38"/>
      <c r="IW183" s="38"/>
      <c r="IX183" s="38"/>
      <c r="IY183" s="38"/>
      <c r="IZ183" s="38"/>
      <c r="JA183" s="38"/>
      <c r="JB183" s="38"/>
      <c r="JC183" s="38"/>
      <c r="JD183" s="38"/>
      <c r="JE183" s="38"/>
      <c r="JF183" s="38"/>
      <c r="JG183" s="38"/>
      <c r="JH183" s="38"/>
      <c r="JI183" s="38"/>
      <c r="JJ183" s="38"/>
      <c r="JK183" s="38"/>
      <c r="JL183" s="38"/>
      <c r="JM183" s="38"/>
      <c r="JN183" s="38"/>
      <c r="JO183" s="38"/>
      <c r="JP183" s="38"/>
      <c r="JQ183" s="38"/>
      <c r="JR183" s="38"/>
      <c r="JS183" s="38"/>
      <c r="JT183" s="38"/>
      <c r="JU183" s="38"/>
      <c r="JV183" s="38"/>
      <c r="JW183" s="38"/>
      <c r="JX183" s="38"/>
      <c r="JY183" s="38"/>
      <c r="JZ183" s="38"/>
      <c r="KA183" s="38"/>
      <c r="KB183" s="38"/>
      <c r="KC183" s="38"/>
      <c r="KD183" s="38"/>
      <c r="KE183" s="38"/>
      <c r="KF183" s="38"/>
      <c r="KG183" s="38"/>
      <c r="KH183" s="38"/>
      <c r="KI183" s="38"/>
      <c r="KJ183" s="38"/>
      <c r="KK183" s="38"/>
      <c r="KL183" s="38"/>
      <c r="KM183" s="38"/>
      <c r="KN183" s="38"/>
      <c r="KO183" s="38"/>
      <c r="KP183" s="38"/>
      <c r="KQ183" s="38"/>
      <c r="KR183" s="38"/>
      <c r="KS183" s="38"/>
      <c r="KT183" s="38"/>
      <c r="KU183" s="38"/>
      <c r="KV183" s="38"/>
      <c r="KW183" s="38"/>
      <c r="KX183" s="38"/>
      <c r="KY183" s="38"/>
      <c r="KZ183" s="38"/>
      <c r="LA183" s="38"/>
      <c r="LB183" s="38"/>
      <c r="LC183" s="38"/>
      <c r="LD183" s="38"/>
      <c r="LE183" s="38"/>
      <c r="LF183" s="38"/>
      <c r="LG183" s="38"/>
      <c r="LH183" s="38"/>
      <c r="LI183" s="38"/>
      <c r="LJ183" s="38"/>
      <c r="LK183" s="38"/>
    </row>
    <row r="184" spans="2:323" x14ac:dyDescent="0.2">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c r="HK184" s="38"/>
      <c r="HL184" s="38"/>
      <c r="HM184" s="38"/>
      <c r="HN184" s="38"/>
      <c r="HO184" s="38"/>
      <c r="HP184" s="38"/>
      <c r="HQ184" s="38"/>
      <c r="HR184" s="38"/>
      <c r="HS184" s="38"/>
      <c r="HT184" s="38"/>
      <c r="HU184" s="38"/>
      <c r="HV184" s="38"/>
      <c r="HW184" s="38"/>
      <c r="HX184" s="38"/>
      <c r="HY184" s="38"/>
      <c r="HZ184" s="38"/>
      <c r="IA184" s="38"/>
      <c r="IB184" s="38"/>
      <c r="IC184" s="38"/>
      <c r="ID184" s="38"/>
      <c r="IE184" s="38"/>
      <c r="IF184" s="38"/>
      <c r="IG184" s="38"/>
      <c r="IH184" s="38"/>
      <c r="II184" s="38"/>
      <c r="IJ184" s="38"/>
      <c r="IK184" s="38"/>
      <c r="IL184" s="38"/>
      <c r="IM184" s="38"/>
      <c r="IN184" s="38"/>
      <c r="IO184" s="38"/>
      <c r="IP184" s="38"/>
      <c r="IQ184" s="38"/>
      <c r="IR184" s="38"/>
      <c r="IS184" s="38"/>
      <c r="IT184" s="38"/>
      <c r="IU184" s="38"/>
      <c r="IV184" s="38"/>
      <c r="IW184" s="38"/>
      <c r="IX184" s="38"/>
      <c r="IY184" s="38"/>
      <c r="IZ184" s="38"/>
      <c r="JA184" s="38"/>
      <c r="JB184" s="38"/>
      <c r="JC184" s="38"/>
      <c r="JD184" s="38"/>
      <c r="JE184" s="38"/>
      <c r="JF184" s="38"/>
      <c r="JG184" s="38"/>
      <c r="JH184" s="38"/>
      <c r="JI184" s="38"/>
      <c r="JJ184" s="38"/>
      <c r="JK184" s="38"/>
      <c r="JL184" s="38"/>
      <c r="JM184" s="38"/>
      <c r="JN184" s="38"/>
      <c r="JO184" s="38"/>
      <c r="JP184" s="38"/>
      <c r="JQ184" s="38"/>
      <c r="JR184" s="38"/>
      <c r="JS184" s="38"/>
      <c r="JT184" s="38"/>
      <c r="JU184" s="38"/>
      <c r="JV184" s="38"/>
      <c r="JW184" s="38"/>
      <c r="JX184" s="38"/>
      <c r="JY184" s="38"/>
      <c r="JZ184" s="38"/>
      <c r="KA184" s="38"/>
      <c r="KB184" s="38"/>
      <c r="KC184" s="38"/>
      <c r="KD184" s="38"/>
      <c r="KE184" s="38"/>
      <c r="KF184" s="38"/>
      <c r="KG184" s="38"/>
      <c r="KH184" s="38"/>
      <c r="KI184" s="38"/>
      <c r="KJ184" s="38"/>
      <c r="KK184" s="38"/>
      <c r="KL184" s="38"/>
      <c r="KM184" s="38"/>
      <c r="KN184" s="38"/>
      <c r="KO184" s="38"/>
      <c r="KP184" s="38"/>
      <c r="KQ184" s="38"/>
      <c r="KR184" s="38"/>
      <c r="KS184" s="38"/>
      <c r="KT184" s="38"/>
      <c r="KU184" s="38"/>
      <c r="KV184" s="38"/>
      <c r="KW184" s="38"/>
      <c r="KX184" s="38"/>
      <c r="KY184" s="38"/>
      <c r="KZ184" s="38"/>
      <c r="LA184" s="38"/>
      <c r="LB184" s="38"/>
      <c r="LC184" s="38"/>
      <c r="LD184" s="38"/>
      <c r="LE184" s="38"/>
      <c r="LF184" s="38"/>
      <c r="LG184" s="38"/>
      <c r="LH184" s="38"/>
      <c r="LI184" s="38"/>
      <c r="LJ184" s="38"/>
      <c r="LK184" s="38"/>
    </row>
    <row r="185" spans="2:323" x14ac:dyDescent="0.2">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c r="HK185" s="38"/>
      <c r="HL185" s="38"/>
      <c r="HM185" s="38"/>
      <c r="HN185" s="38"/>
      <c r="HO185" s="38"/>
      <c r="HP185" s="38"/>
      <c r="HQ185" s="38"/>
      <c r="HR185" s="38"/>
      <c r="HS185" s="38"/>
      <c r="HT185" s="38"/>
      <c r="HU185" s="38"/>
      <c r="HV185" s="38"/>
      <c r="HW185" s="38"/>
      <c r="HX185" s="38"/>
      <c r="HY185" s="38"/>
      <c r="HZ185" s="38"/>
      <c r="IA185" s="38"/>
      <c r="IB185" s="38"/>
      <c r="IC185" s="38"/>
      <c r="ID185" s="38"/>
      <c r="IE185" s="38"/>
      <c r="IF185" s="38"/>
      <c r="IG185" s="38"/>
      <c r="IH185" s="38"/>
      <c r="II185" s="38"/>
      <c r="IJ185" s="38"/>
      <c r="IK185" s="38"/>
      <c r="IL185" s="38"/>
      <c r="IM185" s="38"/>
      <c r="IN185" s="38"/>
      <c r="IO185" s="38"/>
      <c r="IP185" s="38"/>
      <c r="IQ185" s="38"/>
      <c r="IR185" s="38"/>
      <c r="IS185" s="38"/>
      <c r="IT185" s="38"/>
      <c r="IU185" s="38"/>
      <c r="IV185" s="38"/>
      <c r="IW185" s="38"/>
      <c r="IX185" s="38"/>
      <c r="IY185" s="38"/>
      <c r="IZ185" s="38"/>
      <c r="JA185" s="38"/>
      <c r="JB185" s="38"/>
      <c r="JC185" s="38"/>
      <c r="JD185" s="38"/>
      <c r="JE185" s="38"/>
      <c r="JF185" s="38"/>
      <c r="JG185" s="38"/>
      <c r="JH185" s="38"/>
      <c r="JI185" s="38"/>
      <c r="JJ185" s="38"/>
      <c r="JK185" s="38"/>
      <c r="JL185" s="38"/>
      <c r="JM185" s="38"/>
      <c r="JN185" s="38"/>
      <c r="JO185" s="38"/>
      <c r="JP185" s="38"/>
      <c r="JQ185" s="38"/>
      <c r="JR185" s="38"/>
      <c r="JS185" s="38"/>
      <c r="JT185" s="38"/>
      <c r="JU185" s="38"/>
      <c r="JV185" s="38"/>
      <c r="JW185" s="38"/>
      <c r="JX185" s="38"/>
      <c r="JY185" s="38"/>
      <c r="JZ185" s="38"/>
      <c r="KA185" s="38"/>
      <c r="KB185" s="38"/>
      <c r="KC185" s="38"/>
      <c r="KD185" s="38"/>
      <c r="KE185" s="38"/>
      <c r="KF185" s="38"/>
      <c r="KG185" s="38"/>
      <c r="KH185" s="38"/>
      <c r="KI185" s="38"/>
      <c r="KJ185" s="38"/>
      <c r="KK185" s="38"/>
      <c r="KL185" s="38"/>
      <c r="KM185" s="38"/>
      <c r="KN185" s="38"/>
      <c r="KO185" s="38"/>
      <c r="KP185" s="38"/>
      <c r="KQ185" s="38"/>
      <c r="KR185" s="38"/>
      <c r="KS185" s="38"/>
      <c r="KT185" s="38"/>
      <c r="KU185" s="38"/>
      <c r="KV185" s="38"/>
      <c r="KW185" s="38"/>
      <c r="KX185" s="38"/>
      <c r="KY185" s="38"/>
      <c r="KZ185" s="38"/>
      <c r="LA185" s="38"/>
      <c r="LB185" s="38"/>
      <c r="LC185" s="38"/>
      <c r="LD185" s="38"/>
      <c r="LE185" s="38"/>
      <c r="LF185" s="38"/>
      <c r="LG185" s="38"/>
      <c r="LH185" s="38"/>
      <c r="LI185" s="38"/>
      <c r="LJ185" s="38"/>
      <c r="LK185" s="38"/>
    </row>
    <row r="186" spans="2:323" x14ac:dyDescent="0.2">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c r="HK186" s="38"/>
      <c r="HL186" s="38"/>
      <c r="HM186" s="38"/>
      <c r="HN186" s="38"/>
      <c r="HO186" s="38"/>
      <c r="HP186" s="38"/>
      <c r="HQ186" s="38"/>
      <c r="HR186" s="38"/>
      <c r="HS186" s="38"/>
      <c r="HT186" s="38"/>
      <c r="HU186" s="38"/>
      <c r="HV186" s="38"/>
      <c r="HW186" s="38"/>
      <c r="HX186" s="38"/>
      <c r="HY186" s="38"/>
      <c r="HZ186" s="38"/>
      <c r="IA186" s="38"/>
      <c r="IB186" s="38"/>
      <c r="IC186" s="38"/>
      <c r="ID186" s="38"/>
      <c r="IE186" s="38"/>
      <c r="IF186" s="38"/>
      <c r="IG186" s="38"/>
      <c r="IH186" s="38"/>
      <c r="II186" s="38"/>
      <c r="IJ186" s="38"/>
      <c r="IK186" s="38"/>
      <c r="IL186" s="38"/>
      <c r="IM186" s="38"/>
      <c r="IN186" s="38"/>
      <c r="IO186" s="38"/>
      <c r="IP186" s="38"/>
      <c r="IQ186" s="38"/>
      <c r="IR186" s="38"/>
      <c r="IS186" s="38"/>
      <c r="IT186" s="38"/>
      <c r="IU186" s="38"/>
      <c r="IV186" s="38"/>
      <c r="IW186" s="38"/>
      <c r="IX186" s="38"/>
      <c r="IY186" s="38"/>
      <c r="IZ186" s="38"/>
      <c r="JA186" s="38"/>
      <c r="JB186" s="38"/>
      <c r="JC186" s="38"/>
      <c r="JD186" s="38"/>
      <c r="JE186" s="38"/>
      <c r="JF186" s="38"/>
      <c r="JG186" s="38"/>
      <c r="JH186" s="38"/>
      <c r="JI186" s="38"/>
      <c r="JJ186" s="38"/>
      <c r="JK186" s="38"/>
      <c r="JL186" s="38"/>
      <c r="JM186" s="38"/>
      <c r="JN186" s="38"/>
      <c r="JO186" s="38"/>
      <c r="JP186" s="38"/>
      <c r="JQ186" s="38"/>
      <c r="JR186" s="38"/>
      <c r="JS186" s="38"/>
      <c r="JT186" s="38"/>
      <c r="JU186" s="38"/>
      <c r="JV186" s="38"/>
      <c r="JW186" s="38"/>
      <c r="JX186" s="38"/>
      <c r="JY186" s="38"/>
      <c r="JZ186" s="38"/>
      <c r="KA186" s="38"/>
      <c r="KB186" s="38"/>
      <c r="KC186" s="38"/>
      <c r="KD186" s="38"/>
      <c r="KE186" s="38"/>
      <c r="KF186" s="38"/>
      <c r="KG186" s="38"/>
      <c r="KH186" s="38"/>
      <c r="KI186" s="38"/>
      <c r="KJ186" s="38"/>
      <c r="KK186" s="38"/>
      <c r="KL186" s="38"/>
      <c r="KM186" s="38"/>
      <c r="KN186" s="38"/>
      <c r="KO186" s="38"/>
      <c r="KP186" s="38"/>
      <c r="KQ186" s="38"/>
      <c r="KR186" s="38"/>
      <c r="KS186" s="38"/>
      <c r="KT186" s="38"/>
      <c r="KU186" s="38"/>
      <c r="KV186" s="38"/>
      <c r="KW186" s="38"/>
      <c r="KX186" s="38"/>
      <c r="KY186" s="38"/>
      <c r="KZ186" s="38"/>
      <c r="LA186" s="38"/>
      <c r="LB186" s="38"/>
      <c r="LC186" s="38"/>
      <c r="LD186" s="38"/>
      <c r="LE186" s="38"/>
      <c r="LF186" s="38"/>
      <c r="LG186" s="38"/>
      <c r="LH186" s="38"/>
      <c r="LI186" s="38"/>
      <c r="LJ186" s="38"/>
      <c r="LK186" s="38"/>
    </row>
    <row r="187" spans="2:323" x14ac:dyDescent="0.2">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c r="HK187" s="38"/>
      <c r="HL187" s="38"/>
      <c r="HM187" s="38"/>
      <c r="HN187" s="38"/>
      <c r="HO187" s="38"/>
      <c r="HP187" s="38"/>
      <c r="HQ187" s="38"/>
      <c r="HR187" s="38"/>
      <c r="HS187" s="38"/>
      <c r="HT187" s="38"/>
      <c r="HU187" s="38"/>
      <c r="HV187" s="38"/>
      <c r="HW187" s="38"/>
      <c r="HX187" s="38"/>
      <c r="HY187" s="38"/>
      <c r="HZ187" s="38"/>
      <c r="IA187" s="38"/>
      <c r="IB187" s="38"/>
      <c r="IC187" s="38"/>
      <c r="ID187" s="38"/>
      <c r="IE187" s="38"/>
      <c r="IF187" s="38"/>
      <c r="IG187" s="38"/>
      <c r="IH187" s="38"/>
      <c r="II187" s="38"/>
      <c r="IJ187" s="38"/>
      <c r="IK187" s="38"/>
      <c r="IL187" s="38"/>
      <c r="IM187" s="38"/>
      <c r="IN187" s="38"/>
      <c r="IO187" s="38"/>
      <c r="IP187" s="38"/>
      <c r="IQ187" s="38"/>
      <c r="IR187" s="38"/>
      <c r="IS187" s="38"/>
      <c r="IT187" s="38"/>
      <c r="IU187" s="38"/>
      <c r="IV187" s="38"/>
      <c r="IW187" s="38"/>
      <c r="IX187" s="38"/>
      <c r="IY187" s="38"/>
      <c r="IZ187" s="38"/>
      <c r="JA187" s="38"/>
      <c r="JB187" s="38"/>
      <c r="JC187" s="38"/>
      <c r="JD187" s="38"/>
      <c r="JE187" s="38"/>
      <c r="JF187" s="38"/>
      <c r="JG187" s="38"/>
      <c r="JH187" s="38"/>
      <c r="JI187" s="38"/>
      <c r="JJ187" s="38"/>
      <c r="JK187" s="38"/>
      <c r="JL187" s="38"/>
      <c r="JM187" s="38"/>
      <c r="JN187" s="38"/>
      <c r="JO187" s="38"/>
      <c r="JP187" s="38"/>
      <c r="JQ187" s="38"/>
      <c r="JR187" s="38"/>
      <c r="JS187" s="38"/>
      <c r="JT187" s="38"/>
      <c r="JU187" s="38"/>
      <c r="JV187" s="38"/>
      <c r="JW187" s="38"/>
      <c r="JX187" s="38"/>
      <c r="JY187" s="38"/>
      <c r="JZ187" s="38"/>
      <c r="KA187" s="38"/>
      <c r="KB187" s="38"/>
      <c r="KC187" s="38"/>
      <c r="KD187" s="38"/>
      <c r="KE187" s="38"/>
      <c r="KF187" s="38"/>
      <c r="KG187" s="38"/>
      <c r="KH187" s="38"/>
      <c r="KI187" s="38"/>
      <c r="KJ187" s="38"/>
      <c r="KK187" s="38"/>
      <c r="KL187" s="38"/>
      <c r="KM187" s="38"/>
      <c r="KN187" s="38"/>
      <c r="KO187" s="38"/>
      <c r="KP187" s="38"/>
      <c r="KQ187" s="38"/>
      <c r="KR187" s="38"/>
      <c r="KS187" s="38"/>
      <c r="KT187" s="38"/>
      <c r="KU187" s="38"/>
      <c r="KV187" s="38"/>
      <c r="KW187" s="38"/>
      <c r="KX187" s="38"/>
      <c r="KY187" s="38"/>
      <c r="KZ187" s="38"/>
      <c r="LA187" s="38"/>
      <c r="LB187" s="38"/>
      <c r="LC187" s="38"/>
      <c r="LD187" s="38"/>
      <c r="LE187" s="38"/>
      <c r="LF187" s="38"/>
      <c r="LG187" s="38"/>
      <c r="LH187" s="38"/>
      <c r="LI187" s="38"/>
      <c r="LJ187" s="38"/>
      <c r="LK187" s="38"/>
    </row>
    <row r="188" spans="2:323" x14ac:dyDescent="0.2">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c r="HK188" s="38"/>
      <c r="HL188" s="38"/>
      <c r="HM188" s="38"/>
      <c r="HN188" s="38"/>
      <c r="HO188" s="38"/>
      <c r="HP188" s="38"/>
      <c r="HQ188" s="38"/>
      <c r="HR188" s="38"/>
      <c r="HS188" s="38"/>
      <c r="HT188" s="38"/>
      <c r="HU188" s="38"/>
      <c r="HV188" s="38"/>
      <c r="HW188" s="38"/>
      <c r="HX188" s="38"/>
      <c r="HY188" s="38"/>
      <c r="HZ188" s="38"/>
      <c r="IA188" s="38"/>
      <c r="IB188" s="38"/>
      <c r="IC188" s="38"/>
      <c r="ID188" s="38"/>
      <c r="IE188" s="38"/>
      <c r="IF188" s="38"/>
      <c r="IG188" s="38"/>
      <c r="IH188" s="38"/>
      <c r="II188" s="38"/>
      <c r="IJ188" s="38"/>
      <c r="IK188" s="38"/>
      <c r="IL188" s="38"/>
      <c r="IM188" s="38"/>
      <c r="IN188" s="38"/>
      <c r="IO188" s="38"/>
      <c r="IP188" s="38"/>
      <c r="IQ188" s="38"/>
      <c r="IR188" s="38"/>
      <c r="IS188" s="38"/>
      <c r="IT188" s="38"/>
      <c r="IU188" s="38"/>
      <c r="IV188" s="38"/>
      <c r="IW188" s="38"/>
      <c r="IX188" s="38"/>
      <c r="IY188" s="38"/>
      <c r="IZ188" s="38"/>
      <c r="JA188" s="38"/>
      <c r="JB188" s="38"/>
      <c r="JC188" s="38"/>
      <c r="JD188" s="38"/>
      <c r="JE188" s="38"/>
      <c r="JF188" s="38"/>
      <c r="JG188" s="38"/>
      <c r="JH188" s="38"/>
      <c r="JI188" s="38"/>
      <c r="JJ188" s="38"/>
      <c r="JK188" s="38"/>
      <c r="JL188" s="38"/>
      <c r="JM188" s="38"/>
      <c r="JN188" s="38"/>
      <c r="JO188" s="38"/>
      <c r="JP188" s="38"/>
      <c r="JQ188" s="38"/>
      <c r="JR188" s="38"/>
      <c r="JS188" s="38"/>
      <c r="JT188" s="38"/>
      <c r="JU188" s="38"/>
      <c r="JV188" s="38"/>
      <c r="JW188" s="38"/>
      <c r="JX188" s="38"/>
      <c r="JY188" s="38"/>
      <c r="JZ188" s="38"/>
      <c r="KA188" s="38"/>
      <c r="KB188" s="38"/>
      <c r="KC188" s="38"/>
      <c r="KD188" s="38"/>
      <c r="KE188" s="38"/>
      <c r="KF188" s="38"/>
      <c r="KG188" s="38"/>
      <c r="KH188" s="38"/>
      <c r="KI188" s="38"/>
      <c r="KJ188" s="38"/>
      <c r="KK188" s="38"/>
      <c r="KL188" s="38"/>
      <c r="KM188" s="38"/>
      <c r="KN188" s="38"/>
      <c r="KO188" s="38"/>
      <c r="KP188" s="38"/>
      <c r="KQ188" s="38"/>
      <c r="KR188" s="38"/>
      <c r="KS188" s="38"/>
      <c r="KT188" s="38"/>
      <c r="KU188" s="38"/>
      <c r="KV188" s="38"/>
      <c r="KW188" s="38"/>
      <c r="KX188" s="38"/>
      <c r="KY188" s="38"/>
      <c r="KZ188" s="38"/>
      <c r="LA188" s="38"/>
      <c r="LB188" s="38"/>
      <c r="LC188" s="38"/>
      <c r="LD188" s="38"/>
      <c r="LE188" s="38"/>
      <c r="LF188" s="38"/>
      <c r="LG188" s="38"/>
      <c r="LH188" s="38"/>
      <c r="LI188" s="38"/>
      <c r="LJ188" s="38"/>
      <c r="LK188" s="38"/>
    </row>
    <row r="189" spans="2:323" x14ac:dyDescent="0.2">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c r="HK189" s="38"/>
      <c r="HL189" s="38"/>
      <c r="HM189" s="38"/>
      <c r="HN189" s="38"/>
      <c r="HO189" s="38"/>
      <c r="HP189" s="38"/>
      <c r="HQ189" s="38"/>
      <c r="HR189" s="38"/>
      <c r="HS189" s="38"/>
      <c r="HT189" s="38"/>
      <c r="HU189" s="38"/>
      <c r="HV189" s="38"/>
      <c r="HW189" s="38"/>
      <c r="HX189" s="38"/>
      <c r="HY189" s="38"/>
      <c r="HZ189" s="38"/>
      <c r="IA189" s="38"/>
      <c r="IB189" s="38"/>
      <c r="IC189" s="38"/>
      <c r="ID189" s="38"/>
      <c r="IE189" s="38"/>
      <c r="IF189" s="38"/>
      <c r="IG189" s="38"/>
      <c r="IH189" s="38"/>
      <c r="II189" s="38"/>
      <c r="IJ189" s="38"/>
      <c r="IK189" s="38"/>
      <c r="IL189" s="38"/>
      <c r="IM189" s="38"/>
      <c r="IN189" s="38"/>
      <c r="IO189" s="38"/>
      <c r="IP189" s="38"/>
      <c r="IQ189" s="38"/>
      <c r="IR189" s="38"/>
      <c r="IS189" s="38"/>
      <c r="IT189" s="38"/>
      <c r="IU189" s="38"/>
      <c r="IV189" s="38"/>
      <c r="IW189" s="38"/>
      <c r="IX189" s="38"/>
      <c r="IY189" s="38"/>
      <c r="IZ189" s="38"/>
      <c r="JA189" s="38"/>
      <c r="JB189" s="38"/>
      <c r="JC189" s="38"/>
      <c r="JD189" s="38"/>
      <c r="JE189" s="38"/>
      <c r="JF189" s="38"/>
      <c r="JG189" s="38"/>
      <c r="JH189" s="38"/>
      <c r="JI189" s="38"/>
      <c r="JJ189" s="38"/>
      <c r="JK189" s="38"/>
      <c r="JL189" s="38"/>
      <c r="JM189" s="38"/>
      <c r="JN189" s="38"/>
      <c r="JO189" s="38"/>
      <c r="JP189" s="38"/>
      <c r="JQ189" s="38"/>
      <c r="JR189" s="38"/>
      <c r="JS189" s="38"/>
      <c r="JT189" s="38"/>
      <c r="JU189" s="38"/>
      <c r="JV189" s="38"/>
      <c r="JW189" s="38"/>
      <c r="JX189" s="38"/>
      <c r="JY189" s="38"/>
      <c r="JZ189" s="38"/>
      <c r="KA189" s="38"/>
      <c r="KB189" s="38"/>
      <c r="KC189" s="38"/>
      <c r="KD189" s="38"/>
      <c r="KE189" s="38"/>
      <c r="KF189" s="38"/>
      <c r="KG189" s="38"/>
      <c r="KH189" s="38"/>
      <c r="KI189" s="38"/>
      <c r="KJ189" s="38"/>
      <c r="KK189" s="38"/>
      <c r="KL189" s="38"/>
      <c r="KM189" s="38"/>
      <c r="KN189" s="38"/>
      <c r="KO189" s="38"/>
      <c r="KP189" s="38"/>
      <c r="KQ189" s="38"/>
      <c r="KR189" s="38"/>
      <c r="KS189" s="38"/>
      <c r="KT189" s="38"/>
      <c r="KU189" s="38"/>
      <c r="KV189" s="38"/>
      <c r="KW189" s="38"/>
      <c r="KX189" s="38"/>
      <c r="KY189" s="38"/>
      <c r="KZ189" s="38"/>
      <c r="LA189" s="38"/>
      <c r="LB189" s="38"/>
      <c r="LC189" s="38"/>
      <c r="LD189" s="38"/>
      <c r="LE189" s="38"/>
      <c r="LF189" s="38"/>
      <c r="LG189" s="38"/>
      <c r="LH189" s="38"/>
      <c r="LI189" s="38"/>
      <c r="LJ189" s="38"/>
      <c r="LK189" s="38"/>
    </row>
    <row r="190" spans="2:323" x14ac:dyDescent="0.2">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c r="HK190" s="38"/>
      <c r="HL190" s="38"/>
      <c r="HM190" s="38"/>
      <c r="HN190" s="38"/>
      <c r="HO190" s="38"/>
      <c r="HP190" s="38"/>
      <c r="HQ190" s="38"/>
      <c r="HR190" s="38"/>
      <c r="HS190" s="38"/>
      <c r="HT190" s="38"/>
      <c r="HU190" s="38"/>
      <c r="HV190" s="38"/>
      <c r="HW190" s="38"/>
      <c r="HX190" s="38"/>
      <c r="HY190" s="38"/>
      <c r="HZ190" s="38"/>
      <c r="IA190" s="38"/>
      <c r="IB190" s="38"/>
      <c r="IC190" s="38"/>
      <c r="ID190" s="38"/>
      <c r="IE190" s="38"/>
      <c r="IF190" s="38"/>
      <c r="IG190" s="38"/>
      <c r="IH190" s="38"/>
      <c r="II190" s="38"/>
      <c r="IJ190" s="38"/>
      <c r="IK190" s="38"/>
      <c r="IL190" s="38"/>
      <c r="IM190" s="38"/>
      <c r="IN190" s="38"/>
      <c r="IO190" s="38"/>
      <c r="IP190" s="38"/>
      <c r="IQ190" s="38"/>
      <c r="IR190" s="38"/>
      <c r="IS190" s="38"/>
      <c r="IT190" s="38"/>
      <c r="IU190" s="38"/>
      <c r="IV190" s="38"/>
      <c r="IW190" s="38"/>
      <c r="IX190" s="38"/>
      <c r="IY190" s="38"/>
      <c r="IZ190" s="38"/>
      <c r="JA190" s="38"/>
      <c r="JB190" s="38"/>
      <c r="JC190" s="38"/>
      <c r="JD190" s="38"/>
      <c r="JE190" s="38"/>
      <c r="JF190" s="38"/>
      <c r="JG190" s="38"/>
      <c r="JH190" s="38"/>
      <c r="JI190" s="38"/>
      <c r="JJ190" s="38"/>
      <c r="JK190" s="38"/>
      <c r="JL190" s="38"/>
      <c r="JM190" s="38"/>
      <c r="JN190" s="38"/>
      <c r="JO190" s="38"/>
      <c r="JP190" s="38"/>
      <c r="JQ190" s="38"/>
      <c r="JR190" s="38"/>
      <c r="JS190" s="38"/>
      <c r="JT190" s="38"/>
      <c r="JU190" s="38"/>
      <c r="JV190" s="38"/>
      <c r="JW190" s="38"/>
      <c r="JX190" s="38"/>
      <c r="JY190" s="38"/>
      <c r="JZ190" s="38"/>
      <c r="KA190" s="38"/>
      <c r="KB190" s="38"/>
      <c r="KC190" s="38"/>
      <c r="KD190" s="38"/>
      <c r="KE190" s="38"/>
      <c r="KF190" s="38"/>
      <c r="KG190" s="38"/>
      <c r="KH190" s="38"/>
      <c r="KI190" s="38"/>
      <c r="KJ190" s="38"/>
      <c r="KK190" s="38"/>
      <c r="KL190" s="38"/>
      <c r="KM190" s="38"/>
      <c r="KN190" s="38"/>
      <c r="KO190" s="38"/>
      <c r="KP190" s="38"/>
      <c r="KQ190" s="38"/>
      <c r="KR190" s="38"/>
      <c r="KS190" s="38"/>
      <c r="KT190" s="38"/>
      <c r="KU190" s="38"/>
      <c r="KV190" s="38"/>
      <c r="KW190" s="38"/>
      <c r="KX190" s="38"/>
      <c r="KY190" s="38"/>
      <c r="KZ190" s="38"/>
      <c r="LA190" s="38"/>
      <c r="LB190" s="38"/>
      <c r="LC190" s="38"/>
      <c r="LD190" s="38"/>
      <c r="LE190" s="38"/>
      <c r="LF190" s="38"/>
      <c r="LG190" s="38"/>
      <c r="LH190" s="38"/>
      <c r="LI190" s="38"/>
      <c r="LJ190" s="38"/>
      <c r="LK190" s="38"/>
    </row>
    <row r="191" spans="2:323" x14ac:dyDescent="0.2">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c r="HK191" s="38"/>
      <c r="HL191" s="38"/>
      <c r="HM191" s="38"/>
      <c r="HN191" s="38"/>
      <c r="HO191" s="38"/>
      <c r="HP191" s="38"/>
      <c r="HQ191" s="38"/>
      <c r="HR191" s="38"/>
      <c r="HS191" s="38"/>
      <c r="HT191" s="38"/>
      <c r="HU191" s="38"/>
      <c r="HV191" s="38"/>
      <c r="HW191" s="38"/>
      <c r="HX191" s="38"/>
      <c r="HY191" s="38"/>
      <c r="HZ191" s="38"/>
      <c r="IA191" s="38"/>
      <c r="IB191" s="38"/>
      <c r="IC191" s="38"/>
      <c r="ID191" s="38"/>
      <c r="IE191" s="38"/>
      <c r="IF191" s="38"/>
      <c r="IG191" s="38"/>
      <c r="IH191" s="38"/>
      <c r="II191" s="38"/>
      <c r="IJ191" s="38"/>
      <c r="IK191" s="38"/>
      <c r="IL191" s="38"/>
      <c r="IM191" s="38"/>
      <c r="IN191" s="38"/>
      <c r="IO191" s="38"/>
      <c r="IP191" s="38"/>
      <c r="IQ191" s="38"/>
      <c r="IR191" s="38"/>
      <c r="IS191" s="38"/>
      <c r="IT191" s="38"/>
      <c r="IU191" s="38"/>
      <c r="IV191" s="38"/>
      <c r="IW191" s="38"/>
      <c r="IX191" s="38"/>
      <c r="IY191" s="38"/>
      <c r="IZ191" s="38"/>
      <c r="JA191" s="38"/>
      <c r="JB191" s="38"/>
      <c r="JC191" s="38"/>
      <c r="JD191" s="38"/>
      <c r="JE191" s="38"/>
      <c r="JF191" s="38"/>
      <c r="JG191" s="38"/>
      <c r="JH191" s="38"/>
      <c r="JI191" s="38"/>
      <c r="JJ191" s="38"/>
      <c r="JK191" s="38"/>
      <c r="JL191" s="38"/>
      <c r="JM191" s="38"/>
      <c r="JN191" s="38"/>
      <c r="JO191" s="38"/>
      <c r="JP191" s="38"/>
      <c r="JQ191" s="38"/>
      <c r="JR191" s="38"/>
      <c r="JS191" s="38"/>
      <c r="JT191" s="38"/>
      <c r="JU191" s="38"/>
      <c r="JV191" s="38"/>
      <c r="JW191" s="38"/>
      <c r="JX191" s="38"/>
      <c r="JY191" s="38"/>
      <c r="JZ191" s="38"/>
      <c r="KA191" s="38"/>
      <c r="KB191" s="38"/>
      <c r="KC191" s="38"/>
      <c r="KD191" s="38"/>
      <c r="KE191" s="38"/>
      <c r="KF191" s="38"/>
      <c r="KG191" s="38"/>
      <c r="KH191" s="38"/>
      <c r="KI191" s="38"/>
      <c r="KJ191" s="38"/>
      <c r="KK191" s="38"/>
      <c r="KL191" s="38"/>
      <c r="KM191" s="38"/>
      <c r="KN191" s="38"/>
      <c r="KO191" s="38"/>
      <c r="KP191" s="38"/>
      <c r="KQ191" s="38"/>
      <c r="KR191" s="38"/>
      <c r="KS191" s="38"/>
      <c r="KT191" s="38"/>
      <c r="KU191" s="38"/>
      <c r="KV191" s="38"/>
      <c r="KW191" s="38"/>
      <c r="KX191" s="38"/>
      <c r="KY191" s="38"/>
      <c r="KZ191" s="38"/>
      <c r="LA191" s="38"/>
      <c r="LB191" s="38"/>
      <c r="LC191" s="38"/>
      <c r="LD191" s="38"/>
      <c r="LE191" s="38"/>
      <c r="LF191" s="38"/>
      <c r="LG191" s="38"/>
      <c r="LH191" s="38"/>
      <c r="LI191" s="38"/>
      <c r="LJ191" s="38"/>
      <c r="LK191" s="38"/>
    </row>
    <row r="192" spans="2:323" x14ac:dyDescent="0.2">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c r="HK192" s="38"/>
      <c r="HL192" s="38"/>
      <c r="HM192" s="38"/>
      <c r="HN192" s="38"/>
      <c r="HO192" s="38"/>
      <c r="HP192" s="38"/>
      <c r="HQ192" s="38"/>
      <c r="HR192" s="38"/>
      <c r="HS192" s="38"/>
      <c r="HT192" s="38"/>
      <c r="HU192" s="38"/>
      <c r="HV192" s="38"/>
      <c r="HW192" s="38"/>
      <c r="HX192" s="38"/>
      <c r="HY192" s="38"/>
      <c r="HZ192" s="38"/>
      <c r="IA192" s="38"/>
      <c r="IB192" s="38"/>
      <c r="IC192" s="38"/>
      <c r="ID192" s="38"/>
      <c r="IE192" s="38"/>
      <c r="IF192" s="38"/>
      <c r="IG192" s="38"/>
      <c r="IH192" s="38"/>
      <c r="II192" s="38"/>
      <c r="IJ192" s="38"/>
      <c r="IK192" s="38"/>
      <c r="IL192" s="38"/>
      <c r="IM192" s="38"/>
      <c r="IN192" s="38"/>
      <c r="IO192" s="38"/>
      <c r="IP192" s="38"/>
      <c r="IQ192" s="38"/>
      <c r="IR192" s="38"/>
      <c r="IS192" s="38"/>
      <c r="IT192" s="38"/>
      <c r="IU192" s="38"/>
      <c r="IV192" s="38"/>
      <c r="IW192" s="38"/>
      <c r="IX192" s="38"/>
      <c r="IY192" s="38"/>
      <c r="IZ192" s="38"/>
      <c r="JA192" s="38"/>
      <c r="JB192" s="38"/>
      <c r="JC192" s="38"/>
      <c r="JD192" s="38"/>
      <c r="JE192" s="38"/>
      <c r="JF192" s="38"/>
      <c r="JG192" s="38"/>
      <c r="JH192" s="38"/>
      <c r="JI192" s="38"/>
      <c r="JJ192" s="38"/>
      <c r="JK192" s="38"/>
      <c r="JL192" s="38"/>
      <c r="JM192" s="38"/>
      <c r="JN192" s="38"/>
      <c r="JO192" s="38"/>
      <c r="JP192" s="38"/>
      <c r="JQ192" s="38"/>
      <c r="JR192" s="38"/>
      <c r="JS192" s="38"/>
      <c r="JT192" s="38"/>
      <c r="JU192" s="38"/>
      <c r="JV192" s="38"/>
      <c r="JW192" s="38"/>
      <c r="JX192" s="38"/>
      <c r="JY192" s="38"/>
      <c r="JZ192" s="38"/>
      <c r="KA192" s="38"/>
      <c r="KB192" s="38"/>
      <c r="KC192" s="38"/>
      <c r="KD192" s="38"/>
      <c r="KE192" s="38"/>
      <c r="KF192" s="38"/>
      <c r="KG192" s="38"/>
      <c r="KH192" s="38"/>
      <c r="KI192" s="38"/>
      <c r="KJ192" s="38"/>
      <c r="KK192" s="38"/>
      <c r="KL192" s="38"/>
      <c r="KM192" s="38"/>
      <c r="KN192" s="38"/>
      <c r="KO192" s="38"/>
      <c r="KP192" s="38"/>
      <c r="KQ192" s="38"/>
      <c r="KR192" s="38"/>
      <c r="KS192" s="38"/>
      <c r="KT192" s="38"/>
      <c r="KU192" s="38"/>
      <c r="KV192" s="38"/>
      <c r="KW192" s="38"/>
      <c r="KX192" s="38"/>
      <c r="KY192" s="38"/>
      <c r="KZ192" s="38"/>
      <c r="LA192" s="38"/>
      <c r="LB192" s="38"/>
      <c r="LC192" s="38"/>
      <c r="LD192" s="38"/>
      <c r="LE192" s="38"/>
      <c r="LF192" s="38"/>
      <c r="LG192" s="38"/>
      <c r="LH192" s="38"/>
      <c r="LI192" s="38"/>
      <c r="LJ192" s="38"/>
      <c r="LK192" s="38"/>
    </row>
    <row r="193" spans="2:323" x14ac:dyDescent="0.2">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c r="HK193" s="38"/>
      <c r="HL193" s="38"/>
      <c r="HM193" s="38"/>
      <c r="HN193" s="38"/>
      <c r="HO193" s="38"/>
      <c r="HP193" s="38"/>
      <c r="HQ193" s="38"/>
      <c r="HR193" s="38"/>
      <c r="HS193" s="38"/>
      <c r="HT193" s="38"/>
      <c r="HU193" s="38"/>
      <c r="HV193" s="38"/>
      <c r="HW193" s="38"/>
      <c r="HX193" s="38"/>
      <c r="HY193" s="38"/>
      <c r="HZ193" s="38"/>
      <c r="IA193" s="38"/>
      <c r="IB193" s="38"/>
      <c r="IC193" s="38"/>
      <c r="ID193" s="38"/>
      <c r="IE193" s="38"/>
      <c r="IF193" s="38"/>
      <c r="IG193" s="38"/>
      <c r="IH193" s="38"/>
      <c r="II193" s="38"/>
      <c r="IJ193" s="38"/>
      <c r="IK193" s="38"/>
      <c r="IL193" s="38"/>
      <c r="IM193" s="38"/>
      <c r="IN193" s="38"/>
      <c r="IO193" s="38"/>
      <c r="IP193" s="38"/>
      <c r="IQ193" s="38"/>
      <c r="IR193" s="38"/>
      <c r="IS193" s="38"/>
      <c r="IT193" s="38"/>
      <c r="IU193" s="38"/>
      <c r="IV193" s="38"/>
      <c r="IW193" s="38"/>
      <c r="IX193" s="38"/>
      <c r="IY193" s="38"/>
      <c r="IZ193" s="38"/>
      <c r="JA193" s="38"/>
      <c r="JB193" s="38"/>
      <c r="JC193" s="38"/>
      <c r="JD193" s="38"/>
      <c r="JE193" s="38"/>
      <c r="JF193" s="38"/>
      <c r="JG193" s="38"/>
      <c r="JH193" s="38"/>
      <c r="JI193" s="38"/>
      <c r="JJ193" s="38"/>
      <c r="JK193" s="38"/>
      <c r="JL193" s="38"/>
      <c r="JM193" s="38"/>
      <c r="JN193" s="38"/>
      <c r="JO193" s="38"/>
      <c r="JP193" s="38"/>
      <c r="JQ193" s="38"/>
      <c r="JR193" s="38"/>
      <c r="JS193" s="38"/>
      <c r="JT193" s="38"/>
      <c r="JU193" s="38"/>
      <c r="JV193" s="38"/>
      <c r="JW193" s="38"/>
      <c r="JX193" s="38"/>
      <c r="JY193" s="38"/>
      <c r="JZ193" s="38"/>
      <c r="KA193" s="38"/>
      <c r="KB193" s="38"/>
      <c r="KC193" s="38"/>
      <c r="KD193" s="38"/>
      <c r="KE193" s="38"/>
      <c r="KF193" s="38"/>
      <c r="KG193" s="38"/>
      <c r="KH193" s="38"/>
      <c r="KI193" s="38"/>
      <c r="KJ193" s="38"/>
      <c r="KK193" s="38"/>
      <c r="KL193" s="38"/>
      <c r="KM193" s="38"/>
      <c r="KN193" s="38"/>
      <c r="KO193" s="38"/>
      <c r="KP193" s="38"/>
      <c r="KQ193" s="38"/>
      <c r="KR193" s="38"/>
      <c r="KS193" s="38"/>
      <c r="KT193" s="38"/>
      <c r="KU193" s="38"/>
      <c r="KV193" s="38"/>
      <c r="KW193" s="38"/>
      <c r="KX193" s="38"/>
      <c r="KY193" s="38"/>
      <c r="KZ193" s="38"/>
      <c r="LA193" s="38"/>
      <c r="LB193" s="38"/>
      <c r="LC193" s="38"/>
      <c r="LD193" s="38"/>
      <c r="LE193" s="38"/>
      <c r="LF193" s="38"/>
      <c r="LG193" s="38"/>
      <c r="LH193" s="38"/>
      <c r="LI193" s="38"/>
      <c r="LJ193" s="38"/>
      <c r="LK193" s="38"/>
    </row>
    <row r="194" spans="2:323" x14ac:dyDescent="0.2">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c r="HK194" s="38"/>
      <c r="HL194" s="38"/>
      <c r="HM194" s="38"/>
      <c r="HN194" s="38"/>
      <c r="HO194" s="38"/>
      <c r="HP194" s="38"/>
      <c r="HQ194" s="38"/>
      <c r="HR194" s="38"/>
      <c r="HS194" s="38"/>
      <c r="HT194" s="38"/>
      <c r="HU194" s="38"/>
      <c r="HV194" s="38"/>
      <c r="HW194" s="38"/>
      <c r="HX194" s="38"/>
      <c r="HY194" s="38"/>
      <c r="HZ194" s="38"/>
      <c r="IA194" s="38"/>
      <c r="IB194" s="38"/>
      <c r="IC194" s="38"/>
      <c r="ID194" s="38"/>
      <c r="IE194" s="38"/>
      <c r="IF194" s="38"/>
      <c r="IG194" s="38"/>
      <c r="IH194" s="38"/>
      <c r="II194" s="38"/>
      <c r="IJ194" s="38"/>
      <c r="IK194" s="38"/>
      <c r="IL194" s="38"/>
      <c r="IM194" s="38"/>
      <c r="IN194" s="38"/>
      <c r="IO194" s="38"/>
      <c r="IP194" s="38"/>
      <c r="IQ194" s="38"/>
      <c r="IR194" s="38"/>
      <c r="IS194" s="38"/>
      <c r="IT194" s="38"/>
      <c r="IU194" s="38"/>
      <c r="IV194" s="38"/>
      <c r="IW194" s="38"/>
      <c r="IX194" s="38"/>
      <c r="IY194" s="38"/>
      <c r="IZ194" s="38"/>
      <c r="JA194" s="38"/>
      <c r="JB194" s="38"/>
      <c r="JC194" s="38"/>
      <c r="JD194" s="38"/>
      <c r="JE194" s="38"/>
      <c r="JF194" s="38"/>
      <c r="JG194" s="38"/>
      <c r="JH194" s="38"/>
      <c r="JI194" s="38"/>
      <c r="JJ194" s="38"/>
      <c r="JK194" s="38"/>
      <c r="JL194" s="38"/>
      <c r="JM194" s="38"/>
      <c r="JN194" s="38"/>
      <c r="JO194" s="38"/>
      <c r="JP194" s="38"/>
      <c r="JQ194" s="38"/>
      <c r="JR194" s="38"/>
      <c r="JS194" s="38"/>
      <c r="JT194" s="38"/>
      <c r="JU194" s="38"/>
      <c r="JV194" s="38"/>
      <c r="JW194" s="38"/>
      <c r="JX194" s="38"/>
      <c r="JY194" s="38"/>
      <c r="JZ194" s="38"/>
      <c r="KA194" s="38"/>
      <c r="KB194" s="38"/>
      <c r="KC194" s="38"/>
      <c r="KD194" s="38"/>
      <c r="KE194" s="38"/>
      <c r="KF194" s="38"/>
      <c r="KG194" s="38"/>
      <c r="KH194" s="38"/>
      <c r="KI194" s="38"/>
      <c r="KJ194" s="38"/>
      <c r="KK194" s="38"/>
      <c r="KL194" s="38"/>
      <c r="KM194" s="38"/>
      <c r="KN194" s="38"/>
      <c r="KO194" s="38"/>
      <c r="KP194" s="38"/>
      <c r="KQ194" s="38"/>
      <c r="KR194" s="38"/>
      <c r="KS194" s="38"/>
      <c r="KT194" s="38"/>
      <c r="KU194" s="38"/>
      <c r="KV194" s="38"/>
      <c r="KW194" s="38"/>
      <c r="KX194" s="38"/>
      <c r="KY194" s="38"/>
      <c r="KZ194" s="38"/>
      <c r="LA194" s="38"/>
      <c r="LB194" s="38"/>
      <c r="LC194" s="38"/>
      <c r="LD194" s="38"/>
      <c r="LE194" s="38"/>
      <c r="LF194" s="38"/>
      <c r="LG194" s="38"/>
      <c r="LH194" s="38"/>
      <c r="LI194" s="38"/>
      <c r="LJ194" s="38"/>
      <c r="LK194" s="38"/>
    </row>
    <row r="195" spans="2:323" x14ac:dyDescent="0.2">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c r="HK195" s="38"/>
      <c r="HL195" s="38"/>
      <c r="HM195" s="38"/>
      <c r="HN195" s="38"/>
      <c r="HO195" s="38"/>
      <c r="HP195" s="38"/>
      <c r="HQ195" s="38"/>
      <c r="HR195" s="38"/>
      <c r="HS195" s="38"/>
      <c r="HT195" s="38"/>
      <c r="HU195" s="38"/>
      <c r="HV195" s="38"/>
      <c r="HW195" s="38"/>
      <c r="HX195" s="38"/>
      <c r="HY195" s="38"/>
      <c r="HZ195" s="38"/>
      <c r="IA195" s="38"/>
      <c r="IB195" s="38"/>
      <c r="IC195" s="38"/>
      <c r="ID195" s="38"/>
      <c r="IE195" s="38"/>
      <c r="IF195" s="38"/>
      <c r="IG195" s="38"/>
      <c r="IH195" s="38"/>
      <c r="II195" s="38"/>
      <c r="IJ195" s="38"/>
      <c r="IK195" s="38"/>
      <c r="IL195" s="38"/>
      <c r="IM195" s="38"/>
      <c r="IN195" s="38"/>
      <c r="IO195" s="38"/>
      <c r="IP195" s="38"/>
      <c r="IQ195" s="38"/>
      <c r="IR195" s="38"/>
      <c r="IS195" s="38"/>
      <c r="IT195" s="38"/>
      <c r="IU195" s="38"/>
      <c r="IV195" s="38"/>
      <c r="IW195" s="38"/>
      <c r="IX195" s="38"/>
      <c r="IY195" s="38"/>
      <c r="IZ195" s="38"/>
      <c r="JA195" s="38"/>
      <c r="JB195" s="38"/>
      <c r="JC195" s="38"/>
      <c r="JD195" s="38"/>
      <c r="JE195" s="38"/>
      <c r="JF195" s="38"/>
      <c r="JG195" s="38"/>
      <c r="JH195" s="38"/>
      <c r="JI195" s="38"/>
      <c r="JJ195" s="38"/>
      <c r="JK195" s="38"/>
      <c r="JL195" s="38"/>
      <c r="JM195" s="38"/>
      <c r="JN195" s="38"/>
      <c r="JO195" s="38"/>
      <c r="JP195" s="38"/>
      <c r="JQ195" s="38"/>
      <c r="JR195" s="38"/>
      <c r="JS195" s="38"/>
      <c r="JT195" s="38"/>
      <c r="JU195" s="38"/>
      <c r="JV195" s="38"/>
      <c r="JW195" s="38"/>
      <c r="JX195" s="38"/>
      <c r="JY195" s="38"/>
      <c r="JZ195" s="38"/>
      <c r="KA195" s="38"/>
      <c r="KB195" s="38"/>
      <c r="KC195" s="38"/>
      <c r="KD195" s="38"/>
      <c r="KE195" s="38"/>
      <c r="KF195" s="38"/>
      <c r="KG195" s="38"/>
      <c r="KH195" s="38"/>
      <c r="KI195" s="38"/>
      <c r="KJ195" s="38"/>
      <c r="KK195" s="38"/>
      <c r="KL195" s="38"/>
      <c r="KM195" s="38"/>
      <c r="KN195" s="38"/>
      <c r="KO195" s="38"/>
      <c r="KP195" s="38"/>
      <c r="KQ195" s="38"/>
      <c r="KR195" s="38"/>
      <c r="KS195" s="38"/>
      <c r="KT195" s="38"/>
      <c r="KU195" s="38"/>
      <c r="KV195" s="38"/>
      <c r="KW195" s="38"/>
      <c r="KX195" s="38"/>
      <c r="KY195" s="38"/>
      <c r="KZ195" s="38"/>
      <c r="LA195" s="38"/>
      <c r="LB195" s="38"/>
      <c r="LC195" s="38"/>
      <c r="LD195" s="38"/>
      <c r="LE195" s="38"/>
      <c r="LF195" s="38"/>
      <c r="LG195" s="38"/>
      <c r="LH195" s="38"/>
      <c r="LI195" s="38"/>
      <c r="LJ195" s="38"/>
      <c r="LK195" s="38"/>
    </row>
    <row r="196" spans="2:323" x14ac:dyDescent="0.2">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c r="HK196" s="38"/>
      <c r="HL196" s="38"/>
      <c r="HM196" s="38"/>
      <c r="HN196" s="38"/>
      <c r="HO196" s="38"/>
      <c r="HP196" s="38"/>
      <c r="HQ196" s="38"/>
      <c r="HR196" s="38"/>
      <c r="HS196" s="38"/>
      <c r="HT196" s="38"/>
      <c r="HU196" s="38"/>
      <c r="HV196" s="38"/>
      <c r="HW196" s="38"/>
      <c r="HX196" s="38"/>
      <c r="HY196" s="38"/>
      <c r="HZ196" s="38"/>
      <c r="IA196" s="38"/>
      <c r="IB196" s="38"/>
      <c r="IC196" s="38"/>
      <c r="ID196" s="38"/>
      <c r="IE196" s="38"/>
      <c r="IF196" s="38"/>
      <c r="IG196" s="38"/>
      <c r="IH196" s="38"/>
      <c r="II196" s="38"/>
      <c r="IJ196" s="38"/>
      <c r="IK196" s="38"/>
      <c r="IL196" s="38"/>
      <c r="IM196" s="38"/>
      <c r="IN196" s="38"/>
      <c r="IO196" s="38"/>
      <c r="IP196" s="38"/>
      <c r="IQ196" s="38"/>
      <c r="IR196" s="38"/>
      <c r="IS196" s="38"/>
      <c r="IT196" s="38"/>
      <c r="IU196" s="38"/>
      <c r="IV196" s="38"/>
      <c r="IW196" s="38"/>
      <c r="IX196" s="38"/>
      <c r="IY196" s="38"/>
      <c r="IZ196" s="38"/>
      <c r="JA196" s="38"/>
      <c r="JB196" s="38"/>
      <c r="JC196" s="38"/>
      <c r="JD196" s="38"/>
      <c r="JE196" s="38"/>
      <c r="JF196" s="38"/>
      <c r="JG196" s="38"/>
      <c r="JH196" s="38"/>
      <c r="JI196" s="38"/>
      <c r="JJ196" s="38"/>
      <c r="JK196" s="38"/>
      <c r="JL196" s="38"/>
      <c r="JM196" s="38"/>
      <c r="JN196" s="38"/>
      <c r="JO196" s="38"/>
      <c r="JP196" s="38"/>
      <c r="JQ196" s="38"/>
      <c r="JR196" s="38"/>
      <c r="JS196" s="38"/>
      <c r="JT196" s="38"/>
      <c r="JU196" s="38"/>
      <c r="JV196" s="38"/>
      <c r="JW196" s="38"/>
      <c r="JX196" s="38"/>
      <c r="JY196" s="38"/>
      <c r="JZ196" s="38"/>
      <c r="KA196" s="38"/>
      <c r="KB196" s="38"/>
      <c r="KC196" s="38"/>
      <c r="KD196" s="38"/>
      <c r="KE196" s="38"/>
      <c r="KF196" s="38"/>
      <c r="KG196" s="38"/>
      <c r="KH196" s="38"/>
      <c r="KI196" s="38"/>
      <c r="KJ196" s="38"/>
      <c r="KK196" s="38"/>
      <c r="KL196" s="38"/>
      <c r="KM196" s="38"/>
      <c r="KN196" s="38"/>
      <c r="KO196" s="38"/>
      <c r="KP196" s="38"/>
      <c r="KQ196" s="38"/>
      <c r="KR196" s="38"/>
      <c r="KS196" s="38"/>
      <c r="KT196" s="38"/>
      <c r="KU196" s="38"/>
      <c r="KV196" s="38"/>
      <c r="KW196" s="38"/>
      <c r="KX196" s="38"/>
      <c r="KY196" s="38"/>
      <c r="KZ196" s="38"/>
      <c r="LA196" s="38"/>
      <c r="LB196" s="38"/>
      <c r="LC196" s="38"/>
      <c r="LD196" s="38"/>
      <c r="LE196" s="38"/>
      <c r="LF196" s="38"/>
      <c r="LG196" s="38"/>
      <c r="LH196" s="38"/>
      <c r="LI196" s="38"/>
      <c r="LJ196" s="38"/>
      <c r="LK196" s="38"/>
    </row>
    <row r="197" spans="2:323" x14ac:dyDescent="0.2">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c r="HK197" s="38"/>
      <c r="HL197" s="38"/>
      <c r="HM197" s="38"/>
      <c r="HN197" s="38"/>
      <c r="HO197" s="38"/>
      <c r="HP197" s="38"/>
      <c r="HQ197" s="38"/>
      <c r="HR197" s="38"/>
      <c r="HS197" s="38"/>
      <c r="HT197" s="38"/>
      <c r="HU197" s="38"/>
      <c r="HV197" s="38"/>
      <c r="HW197" s="38"/>
      <c r="HX197" s="38"/>
      <c r="HY197" s="38"/>
      <c r="HZ197" s="38"/>
      <c r="IA197" s="38"/>
      <c r="IB197" s="38"/>
      <c r="IC197" s="38"/>
      <c r="ID197" s="38"/>
      <c r="IE197" s="38"/>
      <c r="IF197" s="38"/>
      <c r="IG197" s="38"/>
      <c r="IH197" s="38"/>
      <c r="II197" s="38"/>
      <c r="IJ197" s="38"/>
      <c r="IK197" s="38"/>
      <c r="IL197" s="38"/>
      <c r="IM197" s="38"/>
      <c r="IN197" s="38"/>
      <c r="IO197" s="38"/>
      <c r="IP197" s="38"/>
      <c r="IQ197" s="38"/>
      <c r="IR197" s="38"/>
      <c r="IS197" s="38"/>
      <c r="IT197" s="38"/>
      <c r="IU197" s="38"/>
      <c r="IV197" s="38"/>
      <c r="IW197" s="38"/>
      <c r="IX197" s="38"/>
      <c r="IY197" s="38"/>
      <c r="IZ197" s="38"/>
      <c r="JA197" s="38"/>
      <c r="JB197" s="38"/>
      <c r="JC197" s="38"/>
      <c r="JD197" s="38"/>
      <c r="JE197" s="38"/>
      <c r="JF197" s="38"/>
      <c r="JG197" s="38"/>
      <c r="JH197" s="38"/>
      <c r="JI197" s="38"/>
      <c r="JJ197" s="38"/>
      <c r="JK197" s="38"/>
      <c r="JL197" s="38"/>
      <c r="JM197" s="38"/>
      <c r="JN197" s="38"/>
      <c r="JO197" s="38"/>
      <c r="JP197" s="38"/>
      <c r="JQ197" s="38"/>
      <c r="JR197" s="38"/>
      <c r="JS197" s="38"/>
      <c r="JT197" s="38"/>
      <c r="JU197" s="38"/>
      <c r="JV197" s="38"/>
      <c r="JW197" s="38"/>
      <c r="JX197" s="38"/>
      <c r="JY197" s="38"/>
      <c r="JZ197" s="38"/>
      <c r="KA197" s="38"/>
      <c r="KB197" s="38"/>
      <c r="KC197" s="38"/>
      <c r="KD197" s="38"/>
      <c r="KE197" s="38"/>
      <c r="KF197" s="38"/>
      <c r="KG197" s="38"/>
      <c r="KH197" s="38"/>
      <c r="KI197" s="38"/>
      <c r="KJ197" s="38"/>
      <c r="KK197" s="38"/>
      <c r="KL197" s="38"/>
      <c r="KM197" s="38"/>
      <c r="KN197" s="38"/>
      <c r="KO197" s="38"/>
      <c r="KP197" s="38"/>
      <c r="KQ197" s="38"/>
      <c r="KR197" s="38"/>
      <c r="KS197" s="38"/>
      <c r="KT197" s="38"/>
      <c r="KU197" s="38"/>
      <c r="KV197" s="38"/>
      <c r="KW197" s="38"/>
      <c r="KX197" s="38"/>
      <c r="KY197" s="38"/>
      <c r="KZ197" s="38"/>
      <c r="LA197" s="38"/>
      <c r="LB197" s="38"/>
      <c r="LC197" s="38"/>
      <c r="LD197" s="38"/>
      <c r="LE197" s="38"/>
      <c r="LF197" s="38"/>
      <c r="LG197" s="38"/>
      <c r="LH197" s="38"/>
      <c r="LI197" s="38"/>
      <c r="LJ197" s="38"/>
      <c r="LK197" s="38"/>
    </row>
    <row r="198" spans="2:323" x14ac:dyDescent="0.2">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c r="HK198" s="38"/>
      <c r="HL198" s="38"/>
      <c r="HM198" s="38"/>
      <c r="HN198" s="38"/>
      <c r="HO198" s="38"/>
      <c r="HP198" s="38"/>
      <c r="HQ198" s="38"/>
      <c r="HR198" s="38"/>
      <c r="HS198" s="38"/>
      <c r="HT198" s="38"/>
      <c r="HU198" s="38"/>
      <c r="HV198" s="38"/>
      <c r="HW198" s="38"/>
      <c r="HX198" s="38"/>
      <c r="HY198" s="38"/>
      <c r="HZ198" s="38"/>
      <c r="IA198" s="38"/>
      <c r="IB198" s="38"/>
      <c r="IC198" s="38"/>
      <c r="ID198" s="38"/>
      <c r="IE198" s="38"/>
      <c r="IF198" s="38"/>
      <c r="IG198" s="38"/>
      <c r="IH198" s="38"/>
      <c r="II198" s="38"/>
      <c r="IJ198" s="38"/>
      <c r="IK198" s="38"/>
      <c r="IL198" s="38"/>
      <c r="IM198" s="38"/>
      <c r="IN198" s="38"/>
      <c r="IO198" s="38"/>
      <c r="IP198" s="38"/>
      <c r="IQ198" s="38"/>
      <c r="IR198" s="38"/>
      <c r="IS198" s="38"/>
      <c r="IT198" s="38"/>
      <c r="IU198" s="38"/>
      <c r="IV198" s="38"/>
      <c r="IW198" s="38"/>
      <c r="IX198" s="38"/>
      <c r="IY198" s="38"/>
      <c r="IZ198" s="38"/>
      <c r="JA198" s="38"/>
      <c r="JB198" s="38"/>
      <c r="JC198" s="38"/>
      <c r="JD198" s="38"/>
      <c r="JE198" s="38"/>
      <c r="JF198" s="38"/>
      <c r="JG198" s="38"/>
      <c r="JH198" s="38"/>
      <c r="JI198" s="38"/>
      <c r="JJ198" s="38"/>
      <c r="JK198" s="38"/>
      <c r="JL198" s="38"/>
      <c r="JM198" s="38"/>
      <c r="JN198" s="38"/>
      <c r="JO198" s="38"/>
      <c r="JP198" s="38"/>
      <c r="JQ198" s="38"/>
      <c r="JR198" s="38"/>
      <c r="JS198" s="38"/>
      <c r="JT198" s="38"/>
      <c r="JU198" s="38"/>
      <c r="JV198" s="38"/>
      <c r="JW198" s="38"/>
      <c r="JX198" s="38"/>
      <c r="JY198" s="38"/>
      <c r="JZ198" s="38"/>
      <c r="KA198" s="38"/>
      <c r="KB198" s="38"/>
      <c r="KC198" s="38"/>
      <c r="KD198" s="38"/>
      <c r="KE198" s="38"/>
      <c r="KF198" s="38"/>
      <c r="KG198" s="38"/>
      <c r="KH198" s="38"/>
      <c r="KI198" s="38"/>
      <c r="KJ198" s="38"/>
      <c r="KK198" s="38"/>
      <c r="KL198" s="38"/>
      <c r="KM198" s="38"/>
      <c r="KN198" s="38"/>
      <c r="KO198" s="38"/>
      <c r="KP198" s="38"/>
      <c r="KQ198" s="38"/>
      <c r="KR198" s="38"/>
      <c r="KS198" s="38"/>
      <c r="KT198" s="38"/>
      <c r="KU198" s="38"/>
      <c r="KV198" s="38"/>
      <c r="KW198" s="38"/>
      <c r="KX198" s="38"/>
      <c r="KY198" s="38"/>
      <c r="KZ198" s="38"/>
      <c r="LA198" s="38"/>
      <c r="LB198" s="38"/>
      <c r="LC198" s="38"/>
      <c r="LD198" s="38"/>
      <c r="LE198" s="38"/>
      <c r="LF198" s="38"/>
      <c r="LG198" s="38"/>
      <c r="LH198" s="38"/>
      <c r="LI198" s="38"/>
      <c r="LJ198" s="38"/>
      <c r="LK198" s="38"/>
    </row>
    <row r="199" spans="2:323" x14ac:dyDescent="0.2">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c r="HK199" s="38"/>
      <c r="HL199" s="38"/>
      <c r="HM199" s="38"/>
      <c r="HN199" s="38"/>
      <c r="HO199" s="38"/>
      <c r="HP199" s="38"/>
      <c r="HQ199" s="38"/>
      <c r="HR199" s="38"/>
      <c r="HS199" s="38"/>
      <c r="HT199" s="38"/>
      <c r="HU199" s="38"/>
      <c r="HV199" s="38"/>
      <c r="HW199" s="38"/>
      <c r="HX199" s="38"/>
      <c r="HY199" s="38"/>
      <c r="HZ199" s="38"/>
      <c r="IA199" s="38"/>
      <c r="IB199" s="38"/>
      <c r="IC199" s="38"/>
      <c r="ID199" s="38"/>
      <c r="IE199" s="38"/>
      <c r="IF199" s="38"/>
      <c r="IG199" s="38"/>
      <c r="IH199" s="38"/>
      <c r="II199" s="38"/>
      <c r="IJ199" s="38"/>
      <c r="IK199" s="38"/>
      <c r="IL199" s="38"/>
      <c r="IM199" s="38"/>
      <c r="IN199" s="38"/>
      <c r="IO199" s="38"/>
      <c r="IP199" s="38"/>
      <c r="IQ199" s="38"/>
      <c r="IR199" s="38"/>
      <c r="IS199" s="38"/>
      <c r="IT199" s="38"/>
      <c r="IU199" s="38"/>
      <c r="IV199" s="38"/>
      <c r="IW199" s="38"/>
      <c r="IX199" s="38"/>
      <c r="IY199" s="38"/>
      <c r="IZ199" s="38"/>
      <c r="JA199" s="38"/>
      <c r="JB199" s="38"/>
      <c r="JC199" s="38"/>
      <c r="JD199" s="38"/>
      <c r="JE199" s="38"/>
      <c r="JF199" s="38"/>
      <c r="JG199" s="38"/>
      <c r="JH199" s="38"/>
      <c r="JI199" s="38"/>
      <c r="JJ199" s="38"/>
      <c r="JK199" s="38"/>
      <c r="JL199" s="38"/>
      <c r="JM199" s="38"/>
      <c r="JN199" s="38"/>
      <c r="JO199" s="38"/>
      <c r="JP199" s="38"/>
      <c r="JQ199" s="38"/>
      <c r="JR199" s="38"/>
      <c r="JS199" s="38"/>
      <c r="JT199" s="38"/>
      <c r="JU199" s="38"/>
      <c r="JV199" s="38"/>
      <c r="JW199" s="38"/>
      <c r="JX199" s="38"/>
      <c r="JY199" s="38"/>
      <c r="JZ199" s="38"/>
      <c r="KA199" s="38"/>
      <c r="KB199" s="38"/>
      <c r="KC199" s="38"/>
      <c r="KD199" s="38"/>
      <c r="KE199" s="38"/>
      <c r="KF199" s="38"/>
      <c r="KG199" s="38"/>
      <c r="KH199" s="38"/>
      <c r="KI199" s="38"/>
      <c r="KJ199" s="38"/>
      <c r="KK199" s="38"/>
      <c r="KL199" s="38"/>
      <c r="KM199" s="38"/>
      <c r="KN199" s="38"/>
      <c r="KO199" s="38"/>
      <c r="KP199" s="38"/>
      <c r="KQ199" s="38"/>
      <c r="KR199" s="38"/>
      <c r="KS199" s="38"/>
      <c r="KT199" s="38"/>
      <c r="KU199" s="38"/>
      <c r="KV199" s="38"/>
      <c r="KW199" s="38"/>
      <c r="KX199" s="38"/>
      <c r="KY199" s="38"/>
      <c r="KZ199" s="38"/>
      <c r="LA199" s="38"/>
      <c r="LB199" s="38"/>
      <c r="LC199" s="38"/>
      <c r="LD199" s="38"/>
      <c r="LE199" s="38"/>
      <c r="LF199" s="38"/>
      <c r="LG199" s="38"/>
      <c r="LH199" s="38"/>
      <c r="LI199" s="38"/>
      <c r="LJ199" s="38"/>
      <c r="LK199" s="38"/>
    </row>
    <row r="200" spans="2:323" x14ac:dyDescent="0.2">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c r="HK200" s="38"/>
      <c r="HL200" s="38"/>
      <c r="HM200" s="38"/>
      <c r="HN200" s="38"/>
      <c r="HO200" s="38"/>
      <c r="HP200" s="38"/>
      <c r="HQ200" s="38"/>
      <c r="HR200" s="38"/>
      <c r="HS200" s="38"/>
      <c r="HT200" s="38"/>
      <c r="HU200" s="38"/>
      <c r="HV200" s="38"/>
      <c r="HW200" s="38"/>
      <c r="HX200" s="38"/>
      <c r="HY200" s="38"/>
      <c r="HZ200" s="38"/>
      <c r="IA200" s="38"/>
      <c r="IB200" s="38"/>
      <c r="IC200" s="38"/>
      <c r="ID200" s="38"/>
      <c r="IE200" s="38"/>
      <c r="IF200" s="38"/>
      <c r="IG200" s="38"/>
      <c r="IH200" s="38"/>
      <c r="II200" s="38"/>
      <c r="IJ200" s="38"/>
      <c r="IK200" s="38"/>
      <c r="IL200" s="38"/>
      <c r="IM200" s="38"/>
      <c r="IN200" s="38"/>
      <c r="IO200" s="38"/>
      <c r="IP200" s="38"/>
      <c r="IQ200" s="38"/>
      <c r="IR200" s="38"/>
      <c r="IS200" s="38"/>
      <c r="IT200" s="38"/>
      <c r="IU200" s="38"/>
      <c r="IV200" s="38"/>
      <c r="IW200" s="38"/>
      <c r="IX200" s="38"/>
      <c r="IY200" s="38"/>
      <c r="IZ200" s="38"/>
      <c r="JA200" s="38"/>
      <c r="JB200" s="38"/>
      <c r="JC200" s="38"/>
      <c r="JD200" s="38"/>
      <c r="JE200" s="38"/>
      <c r="JF200" s="38"/>
      <c r="JG200" s="38"/>
      <c r="JH200" s="38"/>
      <c r="JI200" s="38"/>
      <c r="JJ200" s="38"/>
      <c r="JK200" s="38"/>
      <c r="JL200" s="38"/>
      <c r="JM200" s="38"/>
      <c r="JN200" s="38"/>
      <c r="JO200" s="38"/>
      <c r="JP200" s="38"/>
      <c r="JQ200" s="38"/>
      <c r="JR200" s="38"/>
      <c r="JS200" s="38"/>
      <c r="JT200" s="38"/>
      <c r="JU200" s="38"/>
      <c r="JV200" s="38"/>
      <c r="JW200" s="38"/>
      <c r="JX200" s="38"/>
      <c r="JY200" s="38"/>
      <c r="JZ200" s="38"/>
      <c r="KA200" s="38"/>
      <c r="KB200" s="38"/>
      <c r="KC200" s="38"/>
      <c r="KD200" s="38"/>
      <c r="KE200" s="38"/>
      <c r="KF200" s="38"/>
      <c r="KG200" s="38"/>
      <c r="KH200" s="38"/>
      <c r="KI200" s="38"/>
      <c r="KJ200" s="38"/>
      <c r="KK200" s="38"/>
      <c r="KL200" s="38"/>
      <c r="KM200" s="38"/>
      <c r="KN200" s="38"/>
      <c r="KO200" s="38"/>
      <c r="KP200" s="38"/>
      <c r="KQ200" s="38"/>
      <c r="KR200" s="38"/>
      <c r="KS200" s="38"/>
      <c r="KT200" s="38"/>
      <c r="KU200" s="38"/>
      <c r="KV200" s="38"/>
      <c r="KW200" s="38"/>
      <c r="KX200" s="38"/>
      <c r="KY200" s="38"/>
      <c r="KZ200" s="38"/>
      <c r="LA200" s="38"/>
      <c r="LB200" s="38"/>
      <c r="LC200" s="38"/>
      <c r="LD200" s="38"/>
      <c r="LE200" s="38"/>
      <c r="LF200" s="38"/>
      <c r="LG200" s="38"/>
      <c r="LH200" s="38"/>
      <c r="LI200" s="38"/>
      <c r="LJ200" s="38"/>
      <c r="LK200" s="38"/>
    </row>
    <row r="201" spans="2:323" x14ac:dyDescent="0.2">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c r="HK201" s="38"/>
      <c r="HL201" s="38"/>
      <c r="HM201" s="38"/>
      <c r="HN201" s="38"/>
      <c r="HO201" s="38"/>
      <c r="HP201" s="38"/>
      <c r="HQ201" s="38"/>
      <c r="HR201" s="38"/>
      <c r="HS201" s="38"/>
      <c r="HT201" s="38"/>
      <c r="HU201" s="38"/>
      <c r="HV201" s="38"/>
      <c r="HW201" s="38"/>
      <c r="HX201" s="38"/>
      <c r="HY201" s="38"/>
      <c r="HZ201" s="38"/>
      <c r="IA201" s="38"/>
      <c r="IB201" s="38"/>
      <c r="IC201" s="38"/>
      <c r="ID201" s="38"/>
      <c r="IE201" s="38"/>
      <c r="IF201" s="38"/>
      <c r="IG201" s="38"/>
      <c r="IH201" s="38"/>
      <c r="II201" s="38"/>
      <c r="IJ201" s="38"/>
      <c r="IK201" s="38"/>
      <c r="IL201" s="38"/>
      <c r="IM201" s="38"/>
      <c r="IN201" s="38"/>
      <c r="IO201" s="38"/>
      <c r="IP201" s="38"/>
      <c r="IQ201" s="38"/>
      <c r="IR201" s="38"/>
      <c r="IS201" s="38"/>
      <c r="IT201" s="38"/>
      <c r="IU201" s="38"/>
      <c r="IV201" s="38"/>
      <c r="IW201" s="38"/>
      <c r="IX201" s="38"/>
      <c r="IY201" s="38"/>
      <c r="IZ201" s="38"/>
      <c r="JA201" s="38"/>
      <c r="JB201" s="38"/>
      <c r="JC201" s="38"/>
      <c r="JD201" s="38"/>
      <c r="JE201" s="38"/>
      <c r="JF201" s="38"/>
      <c r="JG201" s="38"/>
      <c r="JH201" s="38"/>
      <c r="JI201" s="38"/>
      <c r="JJ201" s="38"/>
      <c r="JK201" s="38"/>
      <c r="JL201" s="38"/>
      <c r="JM201" s="38"/>
      <c r="JN201" s="38"/>
      <c r="JO201" s="38"/>
      <c r="JP201" s="38"/>
      <c r="JQ201" s="38"/>
      <c r="JR201" s="38"/>
      <c r="JS201" s="38"/>
      <c r="JT201" s="38"/>
      <c r="JU201" s="38"/>
      <c r="JV201" s="38"/>
      <c r="JW201" s="38"/>
      <c r="JX201" s="38"/>
      <c r="JY201" s="38"/>
      <c r="JZ201" s="38"/>
      <c r="KA201" s="38"/>
      <c r="KB201" s="38"/>
      <c r="KC201" s="38"/>
      <c r="KD201" s="38"/>
      <c r="KE201" s="38"/>
      <c r="KF201" s="38"/>
      <c r="KG201" s="38"/>
      <c r="KH201" s="38"/>
      <c r="KI201" s="38"/>
      <c r="KJ201" s="38"/>
      <c r="KK201" s="38"/>
      <c r="KL201" s="38"/>
      <c r="KM201" s="38"/>
      <c r="KN201" s="38"/>
      <c r="KO201" s="38"/>
      <c r="KP201" s="38"/>
      <c r="KQ201" s="38"/>
      <c r="KR201" s="38"/>
      <c r="KS201" s="38"/>
      <c r="KT201" s="38"/>
      <c r="KU201" s="38"/>
      <c r="KV201" s="38"/>
      <c r="KW201" s="38"/>
      <c r="KX201" s="38"/>
      <c r="KY201" s="38"/>
      <c r="KZ201" s="38"/>
      <c r="LA201" s="38"/>
      <c r="LB201" s="38"/>
      <c r="LC201" s="38"/>
      <c r="LD201" s="38"/>
      <c r="LE201" s="38"/>
      <c r="LF201" s="38"/>
      <c r="LG201" s="38"/>
      <c r="LH201" s="38"/>
      <c r="LI201" s="38"/>
      <c r="LJ201" s="38"/>
      <c r="LK201" s="38"/>
    </row>
    <row r="202" spans="2:323" x14ac:dyDescent="0.2">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c r="HK202" s="38"/>
      <c r="HL202" s="38"/>
      <c r="HM202" s="38"/>
      <c r="HN202" s="38"/>
      <c r="HO202" s="38"/>
      <c r="HP202" s="38"/>
      <c r="HQ202" s="38"/>
      <c r="HR202" s="38"/>
      <c r="HS202" s="38"/>
      <c r="HT202" s="38"/>
      <c r="HU202" s="38"/>
      <c r="HV202" s="38"/>
      <c r="HW202" s="38"/>
      <c r="HX202" s="38"/>
      <c r="HY202" s="38"/>
      <c r="HZ202" s="38"/>
      <c r="IA202" s="38"/>
      <c r="IB202" s="38"/>
      <c r="IC202" s="38"/>
      <c r="ID202" s="38"/>
      <c r="IE202" s="38"/>
      <c r="IF202" s="38"/>
      <c r="IG202" s="38"/>
      <c r="IH202" s="38"/>
      <c r="II202" s="38"/>
      <c r="IJ202" s="38"/>
      <c r="IK202" s="38"/>
      <c r="IL202" s="38"/>
      <c r="IM202" s="38"/>
      <c r="IN202" s="38"/>
      <c r="IO202" s="38"/>
      <c r="IP202" s="38"/>
      <c r="IQ202" s="38"/>
      <c r="IR202" s="38"/>
      <c r="IS202" s="38"/>
      <c r="IT202" s="38"/>
      <c r="IU202" s="38"/>
      <c r="IV202" s="38"/>
      <c r="IW202" s="38"/>
      <c r="IX202" s="38"/>
      <c r="IY202" s="38"/>
      <c r="IZ202" s="38"/>
      <c r="JA202" s="38"/>
      <c r="JB202" s="38"/>
      <c r="JC202" s="38"/>
      <c r="JD202" s="38"/>
      <c r="JE202" s="38"/>
      <c r="JF202" s="38"/>
      <c r="JG202" s="38"/>
      <c r="JH202" s="38"/>
      <c r="JI202" s="38"/>
      <c r="JJ202" s="38"/>
      <c r="JK202" s="38"/>
      <c r="JL202" s="38"/>
      <c r="JM202" s="38"/>
      <c r="JN202" s="38"/>
      <c r="JO202" s="38"/>
      <c r="JP202" s="38"/>
      <c r="JQ202" s="38"/>
      <c r="JR202" s="38"/>
      <c r="JS202" s="38"/>
      <c r="JT202" s="38"/>
      <c r="JU202" s="38"/>
      <c r="JV202" s="38"/>
      <c r="JW202" s="38"/>
      <c r="JX202" s="38"/>
      <c r="JY202" s="38"/>
      <c r="JZ202" s="38"/>
      <c r="KA202" s="38"/>
      <c r="KB202" s="38"/>
      <c r="KC202" s="38"/>
      <c r="KD202" s="38"/>
      <c r="KE202" s="38"/>
      <c r="KF202" s="38"/>
      <c r="KG202" s="38"/>
      <c r="KH202" s="38"/>
      <c r="KI202" s="38"/>
      <c r="KJ202" s="38"/>
      <c r="KK202" s="38"/>
      <c r="KL202" s="38"/>
      <c r="KM202" s="38"/>
      <c r="KN202" s="38"/>
      <c r="KO202" s="38"/>
      <c r="KP202" s="38"/>
      <c r="KQ202" s="38"/>
      <c r="KR202" s="38"/>
      <c r="KS202" s="38"/>
      <c r="KT202" s="38"/>
      <c r="KU202" s="38"/>
      <c r="KV202" s="38"/>
      <c r="KW202" s="38"/>
      <c r="KX202" s="38"/>
      <c r="KY202" s="38"/>
      <c r="KZ202" s="38"/>
      <c r="LA202" s="38"/>
      <c r="LB202" s="38"/>
      <c r="LC202" s="38"/>
      <c r="LD202" s="38"/>
      <c r="LE202" s="38"/>
      <c r="LF202" s="38"/>
      <c r="LG202" s="38"/>
      <c r="LH202" s="38"/>
      <c r="LI202" s="38"/>
      <c r="LJ202" s="38"/>
      <c r="LK202" s="38"/>
    </row>
    <row r="203" spans="2:323" x14ac:dyDescent="0.2">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c r="HK203" s="38"/>
      <c r="HL203" s="38"/>
      <c r="HM203" s="38"/>
      <c r="HN203" s="38"/>
      <c r="HO203" s="38"/>
      <c r="HP203" s="38"/>
      <c r="HQ203" s="38"/>
      <c r="HR203" s="38"/>
      <c r="HS203" s="38"/>
      <c r="HT203" s="38"/>
      <c r="HU203" s="38"/>
      <c r="HV203" s="38"/>
      <c r="HW203" s="38"/>
      <c r="HX203" s="38"/>
      <c r="HY203" s="38"/>
      <c r="HZ203" s="38"/>
      <c r="IA203" s="38"/>
      <c r="IB203" s="38"/>
      <c r="IC203" s="38"/>
      <c r="ID203" s="38"/>
      <c r="IE203" s="38"/>
      <c r="IF203" s="38"/>
      <c r="IG203" s="38"/>
      <c r="IH203" s="38"/>
      <c r="II203" s="38"/>
      <c r="IJ203" s="38"/>
      <c r="IK203" s="38"/>
      <c r="IL203" s="38"/>
      <c r="IM203" s="38"/>
      <c r="IN203" s="38"/>
      <c r="IO203" s="38"/>
      <c r="IP203" s="38"/>
      <c r="IQ203" s="38"/>
      <c r="IR203" s="38"/>
      <c r="IS203" s="38"/>
      <c r="IT203" s="38"/>
      <c r="IU203" s="38"/>
      <c r="IV203" s="38"/>
      <c r="IW203" s="38"/>
      <c r="IX203" s="38"/>
      <c r="IY203" s="38"/>
      <c r="IZ203" s="38"/>
      <c r="JA203" s="38"/>
      <c r="JB203" s="38"/>
      <c r="JC203" s="38"/>
      <c r="JD203" s="38"/>
      <c r="JE203" s="38"/>
      <c r="JF203" s="38"/>
      <c r="JG203" s="38"/>
      <c r="JH203" s="38"/>
      <c r="JI203" s="38"/>
      <c r="JJ203" s="38"/>
      <c r="JK203" s="38"/>
      <c r="JL203" s="38"/>
      <c r="JM203" s="38"/>
      <c r="JN203" s="38"/>
      <c r="JO203" s="38"/>
      <c r="JP203" s="38"/>
      <c r="JQ203" s="38"/>
      <c r="JR203" s="38"/>
      <c r="JS203" s="38"/>
      <c r="JT203" s="38"/>
      <c r="JU203" s="38"/>
      <c r="JV203" s="38"/>
      <c r="JW203" s="38"/>
      <c r="JX203" s="38"/>
      <c r="JY203" s="38"/>
      <c r="JZ203" s="38"/>
      <c r="KA203" s="38"/>
      <c r="KB203" s="38"/>
      <c r="KC203" s="38"/>
      <c r="KD203" s="38"/>
      <c r="KE203" s="38"/>
      <c r="KF203" s="38"/>
      <c r="KG203" s="38"/>
      <c r="KH203" s="38"/>
      <c r="KI203" s="38"/>
      <c r="KJ203" s="38"/>
      <c r="KK203" s="38"/>
      <c r="KL203" s="38"/>
      <c r="KM203" s="38"/>
      <c r="KN203" s="38"/>
      <c r="KO203" s="38"/>
      <c r="KP203" s="38"/>
      <c r="KQ203" s="38"/>
      <c r="KR203" s="38"/>
      <c r="KS203" s="38"/>
      <c r="KT203" s="38"/>
      <c r="KU203" s="38"/>
      <c r="KV203" s="38"/>
      <c r="KW203" s="38"/>
      <c r="KX203" s="38"/>
      <c r="KY203" s="38"/>
      <c r="KZ203" s="38"/>
      <c r="LA203" s="38"/>
      <c r="LB203" s="38"/>
      <c r="LC203" s="38"/>
      <c r="LD203" s="38"/>
      <c r="LE203" s="38"/>
      <c r="LF203" s="38"/>
      <c r="LG203" s="38"/>
      <c r="LH203" s="38"/>
      <c r="LI203" s="38"/>
      <c r="LJ203" s="38"/>
      <c r="LK203" s="38"/>
    </row>
    <row r="204" spans="2:323" x14ac:dyDescent="0.2">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c r="DY204" s="38"/>
      <c r="DZ204" s="38"/>
      <c r="EA204" s="38"/>
      <c r="EB204" s="38"/>
      <c r="EC204" s="38"/>
      <c r="ED204" s="38"/>
      <c r="EE204" s="38"/>
      <c r="EF204" s="38"/>
      <c r="EG204" s="38"/>
      <c r="EH204" s="38"/>
      <c r="EI204" s="38"/>
      <c r="EJ204" s="38"/>
      <c r="EK204" s="38"/>
      <c r="EL204" s="38"/>
      <c r="EM204" s="38"/>
      <c r="EN204" s="38"/>
      <c r="EO204" s="38"/>
      <c r="EP204" s="38"/>
      <c r="EQ204" s="38"/>
      <c r="ER204" s="38"/>
      <c r="ES204" s="38"/>
      <c r="ET204" s="38"/>
      <c r="EU204" s="38"/>
      <c r="EV204" s="38"/>
      <c r="EW204" s="38"/>
      <c r="EX204" s="38"/>
      <c r="EY204" s="38"/>
      <c r="EZ204" s="38"/>
      <c r="FA204" s="38"/>
      <c r="FB204" s="38"/>
      <c r="FC204" s="38"/>
      <c r="FD204" s="38"/>
      <c r="FE204" s="38"/>
      <c r="FF204" s="38"/>
      <c r="FG204" s="38"/>
      <c r="FH204" s="38"/>
      <c r="FI204" s="38"/>
      <c r="FJ204" s="38"/>
      <c r="FK204" s="38"/>
      <c r="FL204" s="38"/>
      <c r="FM204" s="38"/>
      <c r="FN204" s="38"/>
      <c r="FO204" s="38"/>
      <c r="FP204" s="38"/>
      <c r="FQ204" s="38"/>
      <c r="FR204" s="38"/>
      <c r="FS204" s="38"/>
      <c r="FT204" s="38"/>
      <c r="FU204" s="38"/>
      <c r="FV204" s="38"/>
      <c r="FW204" s="38"/>
      <c r="FX204" s="38"/>
      <c r="FY204" s="38"/>
      <c r="FZ204" s="38"/>
      <c r="GA204" s="38"/>
      <c r="GB204" s="38"/>
      <c r="GC204" s="38"/>
      <c r="GD204" s="38"/>
      <c r="GE204" s="38"/>
      <c r="GF204" s="38"/>
      <c r="GG204" s="38"/>
      <c r="GH204" s="38"/>
      <c r="GI204" s="38"/>
      <c r="GJ204" s="38"/>
      <c r="GK204" s="38"/>
      <c r="GL204" s="38"/>
      <c r="GM204" s="38"/>
      <c r="GN204" s="38"/>
      <c r="GO204" s="38"/>
      <c r="GP204" s="38"/>
      <c r="GQ204" s="38"/>
      <c r="GR204" s="38"/>
      <c r="GS204" s="38"/>
      <c r="GT204" s="38"/>
      <c r="GU204" s="38"/>
      <c r="GV204" s="38"/>
      <c r="GW204" s="38"/>
      <c r="GX204" s="38"/>
      <c r="GY204" s="38"/>
      <c r="GZ204" s="38"/>
      <c r="HA204" s="38"/>
      <c r="HB204" s="38"/>
      <c r="HC204" s="38"/>
      <c r="HD204" s="38"/>
      <c r="HE204" s="38"/>
      <c r="HF204" s="38"/>
      <c r="HG204" s="38"/>
      <c r="HH204" s="38"/>
      <c r="HI204" s="38"/>
      <c r="HJ204" s="38"/>
      <c r="HK204" s="38"/>
      <c r="HL204" s="38"/>
      <c r="HM204" s="38"/>
      <c r="HN204" s="38"/>
      <c r="HO204" s="38"/>
      <c r="HP204" s="38"/>
      <c r="HQ204" s="38"/>
      <c r="HR204" s="38"/>
      <c r="HS204" s="38"/>
      <c r="HT204" s="38"/>
      <c r="HU204" s="38"/>
      <c r="HV204" s="38"/>
      <c r="HW204" s="38"/>
      <c r="HX204" s="38"/>
      <c r="HY204" s="38"/>
      <c r="HZ204" s="38"/>
      <c r="IA204" s="38"/>
      <c r="IB204" s="38"/>
      <c r="IC204" s="38"/>
      <c r="ID204" s="38"/>
      <c r="IE204" s="38"/>
      <c r="IF204" s="38"/>
      <c r="IG204" s="38"/>
      <c r="IH204" s="38"/>
      <c r="II204" s="38"/>
      <c r="IJ204" s="38"/>
      <c r="IK204" s="38"/>
      <c r="IL204" s="38"/>
      <c r="IM204" s="38"/>
      <c r="IN204" s="38"/>
      <c r="IO204" s="38"/>
      <c r="IP204" s="38"/>
      <c r="IQ204" s="38"/>
      <c r="IR204" s="38"/>
      <c r="IS204" s="38"/>
      <c r="IT204" s="38"/>
      <c r="IU204" s="38"/>
      <c r="IV204" s="38"/>
      <c r="IW204" s="38"/>
      <c r="IX204" s="38"/>
      <c r="IY204" s="38"/>
      <c r="IZ204" s="38"/>
      <c r="JA204" s="38"/>
      <c r="JB204" s="38"/>
      <c r="JC204" s="38"/>
      <c r="JD204" s="38"/>
      <c r="JE204" s="38"/>
      <c r="JF204" s="38"/>
      <c r="JG204" s="38"/>
      <c r="JH204" s="38"/>
      <c r="JI204" s="38"/>
      <c r="JJ204" s="38"/>
      <c r="JK204" s="38"/>
      <c r="JL204" s="38"/>
      <c r="JM204" s="38"/>
      <c r="JN204" s="38"/>
      <c r="JO204" s="38"/>
      <c r="JP204" s="38"/>
      <c r="JQ204" s="38"/>
      <c r="JR204" s="38"/>
      <c r="JS204" s="38"/>
      <c r="JT204" s="38"/>
      <c r="JU204" s="38"/>
      <c r="JV204" s="38"/>
      <c r="JW204" s="38"/>
      <c r="JX204" s="38"/>
      <c r="JY204" s="38"/>
      <c r="JZ204" s="38"/>
      <c r="KA204" s="38"/>
      <c r="KB204" s="38"/>
      <c r="KC204" s="38"/>
      <c r="KD204" s="38"/>
      <c r="KE204" s="38"/>
      <c r="KF204" s="38"/>
      <c r="KG204" s="38"/>
      <c r="KH204" s="38"/>
      <c r="KI204" s="38"/>
      <c r="KJ204" s="38"/>
      <c r="KK204" s="38"/>
      <c r="KL204" s="38"/>
      <c r="KM204" s="38"/>
      <c r="KN204" s="38"/>
      <c r="KO204" s="38"/>
      <c r="KP204" s="38"/>
      <c r="KQ204" s="38"/>
      <c r="KR204" s="38"/>
      <c r="KS204" s="38"/>
      <c r="KT204" s="38"/>
      <c r="KU204" s="38"/>
      <c r="KV204" s="38"/>
      <c r="KW204" s="38"/>
      <c r="KX204" s="38"/>
      <c r="KY204" s="38"/>
      <c r="KZ204" s="38"/>
      <c r="LA204" s="38"/>
      <c r="LB204" s="38"/>
      <c r="LC204" s="38"/>
      <c r="LD204" s="38"/>
      <c r="LE204" s="38"/>
      <c r="LF204" s="38"/>
      <c r="LG204" s="38"/>
      <c r="LH204" s="38"/>
      <c r="LI204" s="38"/>
      <c r="LJ204" s="38"/>
      <c r="LK204" s="38"/>
    </row>
    <row r="205" spans="2:323" x14ac:dyDescent="0.2">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c r="DK205" s="38"/>
      <c r="DL205" s="38"/>
      <c r="DM205" s="38"/>
      <c r="DN205" s="38"/>
      <c r="DO205" s="38"/>
      <c r="DP205" s="38"/>
      <c r="DQ205" s="38"/>
      <c r="DR205" s="38"/>
      <c r="DS205" s="38"/>
      <c r="DT205" s="38"/>
      <c r="DU205" s="38"/>
      <c r="DV205" s="38"/>
      <c r="DW205" s="38"/>
      <c r="DX205" s="38"/>
      <c r="DY205" s="38"/>
      <c r="DZ205" s="38"/>
      <c r="EA205" s="38"/>
      <c r="EB205" s="38"/>
      <c r="EC205" s="38"/>
      <c r="ED205" s="38"/>
      <c r="EE205" s="38"/>
      <c r="EF205" s="38"/>
      <c r="EG205" s="38"/>
      <c r="EH205" s="38"/>
      <c r="EI205" s="38"/>
      <c r="EJ205" s="38"/>
      <c r="EK205" s="38"/>
      <c r="EL205" s="38"/>
      <c r="EM205" s="38"/>
      <c r="EN205" s="38"/>
      <c r="EO205" s="38"/>
      <c r="EP205" s="38"/>
      <c r="EQ205" s="38"/>
      <c r="ER205" s="38"/>
      <c r="ES205" s="38"/>
      <c r="ET205" s="38"/>
      <c r="EU205" s="38"/>
      <c r="EV205" s="38"/>
      <c r="EW205" s="38"/>
      <c r="EX205" s="38"/>
      <c r="EY205" s="38"/>
      <c r="EZ205" s="38"/>
      <c r="FA205" s="38"/>
      <c r="FB205" s="38"/>
      <c r="FC205" s="38"/>
      <c r="FD205" s="38"/>
      <c r="FE205" s="38"/>
      <c r="FF205" s="38"/>
      <c r="FG205" s="38"/>
      <c r="FH205" s="38"/>
      <c r="FI205" s="38"/>
      <c r="FJ205" s="38"/>
      <c r="FK205" s="38"/>
      <c r="FL205" s="38"/>
      <c r="FM205" s="38"/>
      <c r="FN205" s="38"/>
      <c r="FO205" s="38"/>
      <c r="FP205" s="38"/>
      <c r="FQ205" s="38"/>
      <c r="FR205" s="38"/>
      <c r="FS205" s="38"/>
      <c r="FT205" s="38"/>
      <c r="FU205" s="38"/>
      <c r="FV205" s="38"/>
      <c r="FW205" s="38"/>
      <c r="FX205" s="38"/>
      <c r="FY205" s="38"/>
      <c r="FZ205" s="38"/>
      <c r="GA205" s="38"/>
      <c r="GB205" s="38"/>
      <c r="GC205" s="38"/>
      <c r="GD205" s="38"/>
      <c r="GE205" s="38"/>
      <c r="GF205" s="38"/>
      <c r="GG205" s="38"/>
      <c r="GH205" s="38"/>
      <c r="GI205" s="38"/>
      <c r="GJ205" s="38"/>
      <c r="GK205" s="38"/>
      <c r="GL205" s="38"/>
      <c r="GM205" s="38"/>
      <c r="GN205" s="38"/>
      <c r="GO205" s="38"/>
      <c r="GP205" s="38"/>
      <c r="GQ205" s="38"/>
      <c r="GR205" s="38"/>
      <c r="GS205" s="38"/>
      <c r="GT205" s="38"/>
      <c r="GU205" s="38"/>
      <c r="GV205" s="38"/>
      <c r="GW205" s="38"/>
      <c r="GX205" s="38"/>
      <c r="GY205" s="38"/>
      <c r="GZ205" s="38"/>
      <c r="HA205" s="38"/>
      <c r="HB205" s="38"/>
      <c r="HC205" s="38"/>
      <c r="HD205" s="38"/>
      <c r="HE205" s="38"/>
      <c r="HF205" s="38"/>
      <c r="HG205" s="38"/>
      <c r="HH205" s="38"/>
      <c r="HI205" s="38"/>
      <c r="HJ205" s="38"/>
      <c r="HK205" s="38"/>
      <c r="HL205" s="38"/>
      <c r="HM205" s="38"/>
      <c r="HN205" s="38"/>
      <c r="HO205" s="38"/>
      <c r="HP205" s="38"/>
      <c r="HQ205" s="38"/>
      <c r="HR205" s="38"/>
      <c r="HS205" s="38"/>
      <c r="HT205" s="38"/>
      <c r="HU205" s="38"/>
      <c r="HV205" s="38"/>
      <c r="HW205" s="38"/>
      <c r="HX205" s="38"/>
      <c r="HY205" s="38"/>
      <c r="HZ205" s="38"/>
      <c r="IA205" s="38"/>
      <c r="IB205" s="38"/>
      <c r="IC205" s="38"/>
      <c r="ID205" s="38"/>
      <c r="IE205" s="38"/>
      <c r="IF205" s="38"/>
      <c r="IG205" s="38"/>
      <c r="IH205" s="38"/>
      <c r="II205" s="38"/>
      <c r="IJ205" s="38"/>
      <c r="IK205" s="38"/>
      <c r="IL205" s="38"/>
      <c r="IM205" s="38"/>
      <c r="IN205" s="38"/>
      <c r="IO205" s="38"/>
      <c r="IP205" s="38"/>
      <c r="IQ205" s="38"/>
      <c r="IR205" s="38"/>
      <c r="IS205" s="38"/>
      <c r="IT205" s="38"/>
      <c r="IU205" s="38"/>
      <c r="IV205" s="38"/>
      <c r="IW205" s="38"/>
      <c r="IX205" s="38"/>
      <c r="IY205" s="38"/>
      <c r="IZ205" s="38"/>
      <c r="JA205" s="38"/>
      <c r="JB205" s="38"/>
      <c r="JC205" s="38"/>
      <c r="JD205" s="38"/>
      <c r="JE205" s="38"/>
      <c r="JF205" s="38"/>
      <c r="JG205" s="38"/>
      <c r="JH205" s="38"/>
      <c r="JI205" s="38"/>
      <c r="JJ205" s="38"/>
      <c r="JK205" s="38"/>
      <c r="JL205" s="38"/>
      <c r="JM205" s="38"/>
      <c r="JN205" s="38"/>
      <c r="JO205" s="38"/>
      <c r="JP205" s="38"/>
      <c r="JQ205" s="38"/>
      <c r="JR205" s="38"/>
      <c r="JS205" s="38"/>
      <c r="JT205" s="38"/>
      <c r="JU205" s="38"/>
      <c r="JV205" s="38"/>
      <c r="JW205" s="38"/>
      <c r="JX205" s="38"/>
      <c r="JY205" s="38"/>
      <c r="JZ205" s="38"/>
      <c r="KA205" s="38"/>
      <c r="KB205" s="38"/>
      <c r="KC205" s="38"/>
      <c r="KD205" s="38"/>
      <c r="KE205" s="38"/>
      <c r="KF205" s="38"/>
      <c r="KG205" s="38"/>
      <c r="KH205" s="38"/>
      <c r="KI205" s="38"/>
      <c r="KJ205" s="38"/>
      <c r="KK205" s="38"/>
      <c r="KL205" s="38"/>
      <c r="KM205" s="38"/>
      <c r="KN205" s="38"/>
      <c r="KO205" s="38"/>
      <c r="KP205" s="38"/>
      <c r="KQ205" s="38"/>
      <c r="KR205" s="38"/>
      <c r="KS205" s="38"/>
      <c r="KT205" s="38"/>
      <c r="KU205" s="38"/>
      <c r="KV205" s="38"/>
      <c r="KW205" s="38"/>
      <c r="KX205" s="38"/>
      <c r="KY205" s="38"/>
      <c r="KZ205" s="38"/>
      <c r="LA205" s="38"/>
      <c r="LB205" s="38"/>
      <c r="LC205" s="38"/>
      <c r="LD205" s="38"/>
      <c r="LE205" s="38"/>
      <c r="LF205" s="38"/>
      <c r="LG205" s="38"/>
      <c r="LH205" s="38"/>
      <c r="LI205" s="38"/>
      <c r="LJ205" s="38"/>
      <c r="LK205" s="38"/>
    </row>
    <row r="206" spans="2:323" x14ac:dyDescent="0.2">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c r="DY206" s="38"/>
      <c r="DZ206" s="38"/>
      <c r="EA206" s="38"/>
      <c r="EB206" s="38"/>
      <c r="EC206" s="38"/>
      <c r="ED206" s="38"/>
      <c r="EE206" s="38"/>
      <c r="EF206" s="38"/>
      <c r="EG206" s="38"/>
      <c r="EH206" s="38"/>
      <c r="EI206" s="38"/>
      <c r="EJ206" s="38"/>
      <c r="EK206" s="38"/>
      <c r="EL206" s="38"/>
      <c r="EM206" s="38"/>
      <c r="EN206" s="38"/>
      <c r="EO206" s="38"/>
      <c r="EP206" s="38"/>
      <c r="EQ206" s="38"/>
      <c r="ER206" s="38"/>
      <c r="ES206" s="38"/>
      <c r="ET206" s="38"/>
      <c r="EU206" s="38"/>
      <c r="EV206" s="38"/>
      <c r="EW206" s="38"/>
      <c r="EX206" s="38"/>
      <c r="EY206" s="38"/>
      <c r="EZ206" s="38"/>
      <c r="FA206" s="38"/>
      <c r="FB206" s="38"/>
      <c r="FC206" s="38"/>
      <c r="FD206" s="38"/>
      <c r="FE206" s="38"/>
      <c r="FF206" s="38"/>
      <c r="FG206" s="38"/>
      <c r="FH206" s="38"/>
      <c r="FI206" s="38"/>
      <c r="FJ206" s="38"/>
      <c r="FK206" s="38"/>
      <c r="FL206" s="38"/>
      <c r="FM206" s="38"/>
      <c r="FN206" s="38"/>
      <c r="FO206" s="38"/>
      <c r="FP206" s="38"/>
      <c r="FQ206" s="38"/>
      <c r="FR206" s="38"/>
      <c r="FS206" s="38"/>
      <c r="FT206" s="38"/>
      <c r="FU206" s="38"/>
      <c r="FV206" s="38"/>
      <c r="FW206" s="38"/>
      <c r="FX206" s="38"/>
      <c r="FY206" s="38"/>
      <c r="FZ206" s="38"/>
      <c r="GA206" s="38"/>
      <c r="GB206" s="38"/>
      <c r="GC206" s="38"/>
      <c r="GD206" s="38"/>
      <c r="GE206" s="38"/>
      <c r="GF206" s="38"/>
      <c r="GG206" s="38"/>
      <c r="GH206" s="38"/>
      <c r="GI206" s="38"/>
      <c r="GJ206" s="38"/>
      <c r="GK206" s="38"/>
      <c r="GL206" s="38"/>
      <c r="GM206" s="38"/>
      <c r="GN206" s="38"/>
      <c r="GO206" s="38"/>
      <c r="GP206" s="38"/>
      <c r="GQ206" s="38"/>
      <c r="GR206" s="38"/>
      <c r="GS206" s="38"/>
      <c r="GT206" s="38"/>
      <c r="GU206" s="38"/>
      <c r="GV206" s="38"/>
      <c r="GW206" s="38"/>
      <c r="GX206" s="38"/>
      <c r="GY206" s="38"/>
      <c r="GZ206" s="38"/>
      <c r="HA206" s="38"/>
      <c r="HB206" s="38"/>
      <c r="HC206" s="38"/>
      <c r="HD206" s="38"/>
      <c r="HE206" s="38"/>
      <c r="HF206" s="38"/>
      <c r="HG206" s="38"/>
      <c r="HH206" s="38"/>
      <c r="HI206" s="38"/>
      <c r="HJ206" s="38"/>
      <c r="HK206" s="38"/>
      <c r="HL206" s="38"/>
      <c r="HM206" s="38"/>
      <c r="HN206" s="38"/>
      <c r="HO206" s="38"/>
      <c r="HP206" s="38"/>
      <c r="HQ206" s="38"/>
      <c r="HR206" s="38"/>
      <c r="HS206" s="38"/>
      <c r="HT206" s="38"/>
      <c r="HU206" s="38"/>
      <c r="HV206" s="38"/>
      <c r="HW206" s="38"/>
      <c r="HX206" s="38"/>
      <c r="HY206" s="38"/>
      <c r="HZ206" s="38"/>
      <c r="IA206" s="38"/>
      <c r="IB206" s="38"/>
      <c r="IC206" s="38"/>
      <c r="ID206" s="38"/>
      <c r="IE206" s="38"/>
      <c r="IF206" s="38"/>
      <c r="IG206" s="38"/>
      <c r="IH206" s="38"/>
      <c r="II206" s="38"/>
      <c r="IJ206" s="38"/>
      <c r="IK206" s="38"/>
      <c r="IL206" s="38"/>
      <c r="IM206" s="38"/>
      <c r="IN206" s="38"/>
      <c r="IO206" s="38"/>
      <c r="IP206" s="38"/>
      <c r="IQ206" s="38"/>
      <c r="IR206" s="38"/>
      <c r="IS206" s="38"/>
      <c r="IT206" s="38"/>
      <c r="IU206" s="38"/>
      <c r="IV206" s="38"/>
      <c r="IW206" s="38"/>
      <c r="IX206" s="38"/>
      <c r="IY206" s="38"/>
      <c r="IZ206" s="38"/>
      <c r="JA206" s="38"/>
      <c r="JB206" s="38"/>
      <c r="JC206" s="38"/>
      <c r="JD206" s="38"/>
      <c r="JE206" s="38"/>
      <c r="JF206" s="38"/>
      <c r="JG206" s="38"/>
      <c r="JH206" s="38"/>
      <c r="JI206" s="38"/>
      <c r="JJ206" s="38"/>
      <c r="JK206" s="38"/>
      <c r="JL206" s="38"/>
      <c r="JM206" s="38"/>
      <c r="JN206" s="38"/>
      <c r="JO206" s="38"/>
      <c r="JP206" s="38"/>
      <c r="JQ206" s="38"/>
      <c r="JR206" s="38"/>
      <c r="JS206" s="38"/>
      <c r="JT206" s="38"/>
      <c r="JU206" s="38"/>
      <c r="JV206" s="38"/>
      <c r="JW206" s="38"/>
      <c r="JX206" s="38"/>
      <c r="JY206" s="38"/>
      <c r="JZ206" s="38"/>
      <c r="KA206" s="38"/>
      <c r="KB206" s="38"/>
      <c r="KC206" s="38"/>
      <c r="KD206" s="38"/>
      <c r="KE206" s="38"/>
      <c r="KF206" s="38"/>
      <c r="KG206" s="38"/>
      <c r="KH206" s="38"/>
      <c r="KI206" s="38"/>
      <c r="KJ206" s="38"/>
      <c r="KK206" s="38"/>
      <c r="KL206" s="38"/>
      <c r="KM206" s="38"/>
      <c r="KN206" s="38"/>
      <c r="KO206" s="38"/>
      <c r="KP206" s="38"/>
      <c r="KQ206" s="38"/>
      <c r="KR206" s="38"/>
      <c r="KS206" s="38"/>
      <c r="KT206" s="38"/>
      <c r="KU206" s="38"/>
      <c r="KV206" s="38"/>
      <c r="KW206" s="38"/>
      <c r="KX206" s="38"/>
      <c r="KY206" s="38"/>
      <c r="KZ206" s="38"/>
      <c r="LA206" s="38"/>
      <c r="LB206" s="38"/>
      <c r="LC206" s="38"/>
      <c r="LD206" s="38"/>
      <c r="LE206" s="38"/>
      <c r="LF206" s="38"/>
      <c r="LG206" s="38"/>
      <c r="LH206" s="38"/>
      <c r="LI206" s="38"/>
      <c r="LJ206" s="38"/>
      <c r="LK206" s="38"/>
    </row>
    <row r="207" spans="2:323" x14ac:dyDescent="0.2">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c r="FA207" s="38"/>
      <c r="FB207" s="38"/>
      <c r="FC207" s="38"/>
      <c r="FD207" s="38"/>
      <c r="FE207" s="38"/>
      <c r="FF207" s="38"/>
      <c r="FG207" s="38"/>
      <c r="FH207" s="38"/>
      <c r="FI207" s="38"/>
      <c r="FJ207" s="38"/>
      <c r="FK207" s="38"/>
      <c r="FL207" s="38"/>
      <c r="FM207" s="38"/>
      <c r="FN207" s="38"/>
      <c r="FO207" s="38"/>
      <c r="FP207" s="38"/>
      <c r="FQ207" s="38"/>
      <c r="FR207" s="38"/>
      <c r="FS207" s="38"/>
      <c r="FT207" s="38"/>
      <c r="FU207" s="38"/>
      <c r="FV207" s="38"/>
      <c r="FW207" s="38"/>
      <c r="FX207" s="38"/>
      <c r="FY207" s="38"/>
      <c r="FZ207" s="38"/>
      <c r="GA207" s="38"/>
      <c r="GB207" s="38"/>
      <c r="GC207" s="38"/>
      <c r="GD207" s="38"/>
      <c r="GE207" s="38"/>
      <c r="GF207" s="38"/>
      <c r="GG207" s="38"/>
      <c r="GH207" s="38"/>
      <c r="GI207" s="38"/>
      <c r="GJ207" s="38"/>
      <c r="GK207" s="38"/>
      <c r="GL207" s="38"/>
      <c r="GM207" s="38"/>
      <c r="GN207" s="38"/>
      <c r="GO207" s="38"/>
      <c r="GP207" s="38"/>
      <c r="GQ207" s="38"/>
      <c r="GR207" s="38"/>
      <c r="GS207" s="38"/>
      <c r="GT207" s="38"/>
      <c r="GU207" s="38"/>
      <c r="GV207" s="38"/>
      <c r="GW207" s="38"/>
      <c r="GX207" s="38"/>
      <c r="GY207" s="38"/>
      <c r="GZ207" s="38"/>
      <c r="HA207" s="38"/>
      <c r="HB207" s="38"/>
      <c r="HC207" s="38"/>
      <c r="HD207" s="38"/>
      <c r="HE207" s="38"/>
      <c r="HF207" s="38"/>
      <c r="HG207" s="38"/>
      <c r="HH207" s="38"/>
      <c r="HI207" s="38"/>
      <c r="HJ207" s="38"/>
      <c r="HK207" s="38"/>
      <c r="HL207" s="38"/>
      <c r="HM207" s="38"/>
      <c r="HN207" s="38"/>
      <c r="HO207" s="38"/>
      <c r="HP207" s="38"/>
      <c r="HQ207" s="38"/>
      <c r="HR207" s="38"/>
      <c r="HS207" s="38"/>
      <c r="HT207" s="38"/>
      <c r="HU207" s="38"/>
      <c r="HV207" s="38"/>
      <c r="HW207" s="38"/>
      <c r="HX207" s="38"/>
      <c r="HY207" s="38"/>
      <c r="HZ207" s="38"/>
      <c r="IA207" s="38"/>
      <c r="IB207" s="38"/>
      <c r="IC207" s="38"/>
      <c r="ID207" s="38"/>
      <c r="IE207" s="38"/>
      <c r="IF207" s="38"/>
      <c r="IG207" s="38"/>
      <c r="IH207" s="38"/>
      <c r="II207" s="38"/>
      <c r="IJ207" s="38"/>
      <c r="IK207" s="38"/>
      <c r="IL207" s="38"/>
      <c r="IM207" s="38"/>
      <c r="IN207" s="38"/>
      <c r="IO207" s="38"/>
      <c r="IP207" s="38"/>
      <c r="IQ207" s="38"/>
      <c r="IR207" s="38"/>
      <c r="IS207" s="38"/>
      <c r="IT207" s="38"/>
      <c r="IU207" s="38"/>
      <c r="IV207" s="38"/>
      <c r="IW207" s="38"/>
      <c r="IX207" s="38"/>
      <c r="IY207" s="38"/>
      <c r="IZ207" s="38"/>
      <c r="JA207" s="38"/>
      <c r="JB207" s="38"/>
      <c r="JC207" s="38"/>
      <c r="JD207" s="38"/>
      <c r="JE207" s="38"/>
      <c r="JF207" s="38"/>
      <c r="JG207" s="38"/>
      <c r="JH207" s="38"/>
      <c r="JI207" s="38"/>
      <c r="JJ207" s="38"/>
      <c r="JK207" s="38"/>
      <c r="JL207" s="38"/>
      <c r="JM207" s="38"/>
      <c r="JN207" s="38"/>
      <c r="JO207" s="38"/>
      <c r="JP207" s="38"/>
      <c r="JQ207" s="38"/>
      <c r="JR207" s="38"/>
      <c r="JS207" s="38"/>
      <c r="JT207" s="38"/>
      <c r="JU207" s="38"/>
      <c r="JV207" s="38"/>
      <c r="JW207" s="38"/>
      <c r="JX207" s="38"/>
      <c r="JY207" s="38"/>
      <c r="JZ207" s="38"/>
      <c r="KA207" s="38"/>
      <c r="KB207" s="38"/>
      <c r="KC207" s="38"/>
      <c r="KD207" s="38"/>
      <c r="KE207" s="38"/>
      <c r="KF207" s="38"/>
      <c r="KG207" s="38"/>
      <c r="KH207" s="38"/>
      <c r="KI207" s="38"/>
      <c r="KJ207" s="38"/>
      <c r="KK207" s="38"/>
      <c r="KL207" s="38"/>
      <c r="KM207" s="38"/>
      <c r="KN207" s="38"/>
      <c r="KO207" s="38"/>
      <c r="KP207" s="38"/>
      <c r="KQ207" s="38"/>
      <c r="KR207" s="38"/>
      <c r="KS207" s="38"/>
      <c r="KT207" s="38"/>
      <c r="KU207" s="38"/>
      <c r="KV207" s="38"/>
      <c r="KW207" s="38"/>
      <c r="KX207" s="38"/>
      <c r="KY207" s="38"/>
      <c r="KZ207" s="38"/>
      <c r="LA207" s="38"/>
      <c r="LB207" s="38"/>
      <c r="LC207" s="38"/>
      <c r="LD207" s="38"/>
      <c r="LE207" s="38"/>
      <c r="LF207" s="38"/>
      <c r="LG207" s="38"/>
      <c r="LH207" s="38"/>
      <c r="LI207" s="38"/>
      <c r="LJ207" s="38"/>
      <c r="LK207" s="38"/>
    </row>
    <row r="208" spans="2:323" x14ac:dyDescent="0.2">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c r="FA208" s="38"/>
      <c r="FB208" s="38"/>
      <c r="FC208" s="38"/>
      <c r="FD208" s="38"/>
      <c r="FE208" s="38"/>
      <c r="FF208" s="38"/>
      <c r="FG208" s="38"/>
      <c r="FH208" s="38"/>
      <c r="FI208" s="38"/>
      <c r="FJ208" s="38"/>
      <c r="FK208" s="38"/>
      <c r="FL208" s="38"/>
      <c r="FM208" s="38"/>
      <c r="FN208" s="38"/>
      <c r="FO208" s="38"/>
      <c r="FP208" s="38"/>
      <c r="FQ208" s="38"/>
      <c r="FR208" s="38"/>
      <c r="FS208" s="38"/>
      <c r="FT208" s="38"/>
      <c r="FU208" s="38"/>
      <c r="FV208" s="38"/>
      <c r="FW208" s="38"/>
      <c r="FX208" s="38"/>
      <c r="FY208" s="38"/>
      <c r="FZ208" s="38"/>
      <c r="GA208" s="38"/>
      <c r="GB208" s="38"/>
      <c r="GC208" s="38"/>
      <c r="GD208" s="38"/>
      <c r="GE208" s="38"/>
      <c r="GF208" s="38"/>
      <c r="GG208" s="38"/>
      <c r="GH208" s="38"/>
      <c r="GI208" s="38"/>
      <c r="GJ208" s="38"/>
      <c r="GK208" s="38"/>
      <c r="GL208" s="38"/>
      <c r="GM208" s="38"/>
      <c r="GN208" s="38"/>
      <c r="GO208" s="38"/>
      <c r="GP208" s="38"/>
      <c r="GQ208" s="38"/>
      <c r="GR208" s="38"/>
      <c r="GS208" s="38"/>
      <c r="GT208" s="38"/>
      <c r="GU208" s="38"/>
      <c r="GV208" s="38"/>
      <c r="GW208" s="38"/>
      <c r="GX208" s="38"/>
      <c r="GY208" s="38"/>
      <c r="GZ208" s="38"/>
      <c r="HA208" s="38"/>
      <c r="HB208" s="38"/>
      <c r="HC208" s="38"/>
      <c r="HD208" s="38"/>
      <c r="HE208" s="38"/>
      <c r="HF208" s="38"/>
      <c r="HG208" s="38"/>
      <c r="HH208" s="38"/>
      <c r="HI208" s="38"/>
      <c r="HJ208" s="38"/>
      <c r="HK208" s="38"/>
      <c r="HL208" s="38"/>
      <c r="HM208" s="38"/>
      <c r="HN208" s="38"/>
      <c r="HO208" s="38"/>
      <c r="HP208" s="38"/>
      <c r="HQ208" s="38"/>
      <c r="HR208" s="38"/>
      <c r="HS208" s="38"/>
      <c r="HT208" s="38"/>
      <c r="HU208" s="38"/>
      <c r="HV208" s="38"/>
      <c r="HW208" s="38"/>
      <c r="HX208" s="38"/>
      <c r="HY208" s="38"/>
      <c r="HZ208" s="38"/>
      <c r="IA208" s="38"/>
      <c r="IB208" s="38"/>
      <c r="IC208" s="38"/>
      <c r="ID208" s="38"/>
      <c r="IE208" s="38"/>
      <c r="IF208" s="38"/>
      <c r="IG208" s="38"/>
      <c r="IH208" s="38"/>
      <c r="II208" s="38"/>
      <c r="IJ208" s="38"/>
      <c r="IK208" s="38"/>
      <c r="IL208" s="38"/>
      <c r="IM208" s="38"/>
      <c r="IN208" s="38"/>
      <c r="IO208" s="38"/>
      <c r="IP208" s="38"/>
      <c r="IQ208" s="38"/>
      <c r="IR208" s="38"/>
      <c r="IS208" s="38"/>
      <c r="IT208" s="38"/>
      <c r="IU208" s="38"/>
      <c r="IV208" s="38"/>
      <c r="IW208" s="38"/>
      <c r="IX208" s="38"/>
      <c r="IY208" s="38"/>
      <c r="IZ208" s="38"/>
      <c r="JA208" s="38"/>
      <c r="JB208" s="38"/>
      <c r="JC208" s="38"/>
      <c r="JD208" s="38"/>
      <c r="JE208" s="38"/>
      <c r="JF208" s="38"/>
      <c r="JG208" s="38"/>
      <c r="JH208" s="38"/>
      <c r="JI208" s="38"/>
      <c r="JJ208" s="38"/>
      <c r="JK208" s="38"/>
      <c r="JL208" s="38"/>
      <c r="JM208" s="38"/>
      <c r="JN208" s="38"/>
      <c r="JO208" s="38"/>
      <c r="JP208" s="38"/>
      <c r="JQ208" s="38"/>
      <c r="JR208" s="38"/>
      <c r="JS208" s="38"/>
      <c r="JT208" s="38"/>
      <c r="JU208" s="38"/>
      <c r="JV208" s="38"/>
      <c r="JW208" s="38"/>
      <c r="JX208" s="38"/>
      <c r="JY208" s="38"/>
      <c r="JZ208" s="38"/>
      <c r="KA208" s="38"/>
      <c r="KB208" s="38"/>
      <c r="KC208" s="38"/>
      <c r="KD208" s="38"/>
      <c r="KE208" s="38"/>
      <c r="KF208" s="38"/>
      <c r="KG208" s="38"/>
      <c r="KH208" s="38"/>
      <c r="KI208" s="38"/>
      <c r="KJ208" s="38"/>
      <c r="KK208" s="38"/>
      <c r="KL208" s="38"/>
      <c r="KM208" s="38"/>
      <c r="KN208" s="38"/>
      <c r="KO208" s="38"/>
      <c r="KP208" s="38"/>
      <c r="KQ208" s="38"/>
      <c r="KR208" s="38"/>
      <c r="KS208" s="38"/>
      <c r="KT208" s="38"/>
      <c r="KU208" s="38"/>
      <c r="KV208" s="38"/>
      <c r="KW208" s="38"/>
      <c r="KX208" s="38"/>
      <c r="KY208" s="38"/>
      <c r="KZ208" s="38"/>
      <c r="LA208" s="38"/>
      <c r="LB208" s="38"/>
      <c r="LC208" s="38"/>
      <c r="LD208" s="38"/>
      <c r="LE208" s="38"/>
      <c r="LF208" s="38"/>
      <c r="LG208" s="38"/>
      <c r="LH208" s="38"/>
      <c r="LI208" s="38"/>
      <c r="LJ208" s="38"/>
      <c r="LK208" s="38"/>
    </row>
    <row r="209" spans="2:323" x14ac:dyDescent="0.2">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c r="DQ209" s="38"/>
      <c r="DR209" s="38"/>
      <c r="DS209" s="38"/>
      <c r="DT209" s="38"/>
      <c r="DU209" s="38"/>
      <c r="DV209" s="38"/>
      <c r="DW209" s="38"/>
      <c r="DX209" s="38"/>
      <c r="DY209" s="38"/>
      <c r="DZ209" s="38"/>
      <c r="EA209" s="38"/>
      <c r="EB209" s="38"/>
      <c r="EC209" s="38"/>
      <c r="ED209" s="38"/>
      <c r="EE209" s="38"/>
      <c r="EF209" s="38"/>
      <c r="EG209" s="38"/>
      <c r="EH209" s="38"/>
      <c r="EI209" s="38"/>
      <c r="EJ209" s="38"/>
      <c r="EK209" s="38"/>
      <c r="EL209" s="38"/>
      <c r="EM209" s="38"/>
      <c r="EN209" s="38"/>
      <c r="EO209" s="38"/>
      <c r="EP209" s="38"/>
      <c r="EQ209" s="38"/>
      <c r="ER209" s="38"/>
      <c r="ES209" s="38"/>
      <c r="ET209" s="38"/>
      <c r="EU209" s="38"/>
      <c r="EV209" s="38"/>
      <c r="EW209" s="38"/>
      <c r="EX209" s="38"/>
      <c r="EY209" s="38"/>
      <c r="EZ209" s="38"/>
      <c r="FA209" s="38"/>
      <c r="FB209" s="38"/>
      <c r="FC209" s="38"/>
      <c r="FD209" s="38"/>
      <c r="FE209" s="38"/>
      <c r="FF209" s="38"/>
      <c r="FG209" s="38"/>
      <c r="FH209" s="38"/>
      <c r="FI209" s="38"/>
      <c r="FJ209" s="38"/>
      <c r="FK209" s="38"/>
      <c r="FL209" s="38"/>
      <c r="FM209" s="38"/>
      <c r="FN209" s="38"/>
      <c r="FO209" s="38"/>
      <c r="FP209" s="38"/>
      <c r="FQ209" s="38"/>
      <c r="FR209" s="38"/>
      <c r="FS209" s="38"/>
      <c r="FT209" s="38"/>
      <c r="FU209" s="38"/>
      <c r="FV209" s="38"/>
      <c r="FW209" s="38"/>
      <c r="FX209" s="38"/>
      <c r="FY209" s="38"/>
      <c r="FZ209" s="38"/>
      <c r="GA209" s="38"/>
      <c r="GB209" s="38"/>
      <c r="GC209" s="38"/>
      <c r="GD209" s="38"/>
      <c r="GE209" s="38"/>
      <c r="GF209" s="38"/>
      <c r="GG209" s="38"/>
      <c r="GH209" s="38"/>
      <c r="GI209" s="38"/>
      <c r="GJ209" s="38"/>
      <c r="GK209" s="38"/>
      <c r="GL209" s="38"/>
      <c r="GM209" s="38"/>
      <c r="GN209" s="38"/>
      <c r="GO209" s="38"/>
      <c r="GP209" s="38"/>
      <c r="GQ209" s="38"/>
      <c r="GR209" s="38"/>
      <c r="GS209" s="38"/>
      <c r="GT209" s="38"/>
      <c r="GU209" s="38"/>
      <c r="GV209" s="38"/>
      <c r="GW209" s="38"/>
      <c r="GX209" s="38"/>
      <c r="GY209" s="38"/>
      <c r="GZ209" s="38"/>
      <c r="HA209" s="38"/>
      <c r="HB209" s="38"/>
      <c r="HC209" s="38"/>
      <c r="HD209" s="38"/>
      <c r="HE209" s="38"/>
      <c r="HF209" s="38"/>
      <c r="HG209" s="38"/>
      <c r="HH209" s="38"/>
      <c r="HI209" s="38"/>
      <c r="HJ209" s="38"/>
      <c r="HK209" s="38"/>
      <c r="HL209" s="38"/>
      <c r="HM209" s="38"/>
      <c r="HN209" s="38"/>
      <c r="HO209" s="38"/>
      <c r="HP209" s="38"/>
      <c r="HQ209" s="38"/>
      <c r="HR209" s="38"/>
      <c r="HS209" s="38"/>
      <c r="HT209" s="38"/>
      <c r="HU209" s="38"/>
      <c r="HV209" s="38"/>
      <c r="HW209" s="38"/>
      <c r="HX209" s="38"/>
      <c r="HY209" s="38"/>
      <c r="HZ209" s="38"/>
      <c r="IA209" s="38"/>
      <c r="IB209" s="38"/>
      <c r="IC209" s="38"/>
      <c r="ID209" s="38"/>
      <c r="IE209" s="38"/>
      <c r="IF209" s="38"/>
      <c r="IG209" s="38"/>
      <c r="IH209" s="38"/>
      <c r="II209" s="38"/>
      <c r="IJ209" s="38"/>
      <c r="IK209" s="38"/>
      <c r="IL209" s="38"/>
      <c r="IM209" s="38"/>
      <c r="IN209" s="38"/>
      <c r="IO209" s="38"/>
      <c r="IP209" s="38"/>
      <c r="IQ209" s="38"/>
      <c r="IR209" s="38"/>
      <c r="IS209" s="38"/>
      <c r="IT209" s="38"/>
      <c r="IU209" s="38"/>
      <c r="IV209" s="38"/>
      <c r="IW209" s="38"/>
      <c r="IX209" s="38"/>
      <c r="IY209" s="38"/>
      <c r="IZ209" s="38"/>
      <c r="JA209" s="38"/>
      <c r="JB209" s="38"/>
      <c r="JC209" s="38"/>
      <c r="JD209" s="38"/>
      <c r="JE209" s="38"/>
      <c r="JF209" s="38"/>
      <c r="JG209" s="38"/>
      <c r="JH209" s="38"/>
      <c r="JI209" s="38"/>
      <c r="JJ209" s="38"/>
      <c r="JK209" s="38"/>
      <c r="JL209" s="38"/>
      <c r="JM209" s="38"/>
      <c r="JN209" s="38"/>
      <c r="JO209" s="38"/>
      <c r="JP209" s="38"/>
      <c r="JQ209" s="38"/>
      <c r="JR209" s="38"/>
      <c r="JS209" s="38"/>
      <c r="JT209" s="38"/>
      <c r="JU209" s="38"/>
      <c r="JV209" s="38"/>
      <c r="JW209" s="38"/>
      <c r="JX209" s="38"/>
      <c r="JY209" s="38"/>
      <c r="JZ209" s="38"/>
      <c r="KA209" s="38"/>
      <c r="KB209" s="38"/>
      <c r="KC209" s="38"/>
      <c r="KD209" s="38"/>
      <c r="KE209" s="38"/>
      <c r="KF209" s="38"/>
      <c r="KG209" s="38"/>
      <c r="KH209" s="38"/>
      <c r="KI209" s="38"/>
      <c r="KJ209" s="38"/>
      <c r="KK209" s="38"/>
      <c r="KL209" s="38"/>
      <c r="KM209" s="38"/>
      <c r="KN209" s="38"/>
      <c r="KO209" s="38"/>
      <c r="KP209" s="38"/>
      <c r="KQ209" s="38"/>
      <c r="KR209" s="38"/>
      <c r="KS209" s="38"/>
      <c r="KT209" s="38"/>
      <c r="KU209" s="38"/>
      <c r="KV209" s="38"/>
      <c r="KW209" s="38"/>
      <c r="KX209" s="38"/>
      <c r="KY209" s="38"/>
      <c r="KZ209" s="38"/>
      <c r="LA209" s="38"/>
      <c r="LB209" s="38"/>
      <c r="LC209" s="38"/>
      <c r="LD209" s="38"/>
      <c r="LE209" s="38"/>
      <c r="LF209" s="38"/>
      <c r="LG209" s="38"/>
      <c r="LH209" s="38"/>
      <c r="LI209" s="38"/>
      <c r="LJ209" s="38"/>
      <c r="LK209" s="38"/>
    </row>
    <row r="210" spans="2:323" x14ac:dyDescent="0.2">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c r="FS210" s="38"/>
      <c r="FT210" s="38"/>
      <c r="FU210" s="38"/>
      <c r="FV210" s="38"/>
      <c r="FW210" s="38"/>
      <c r="FX210" s="38"/>
      <c r="FY210" s="38"/>
      <c r="FZ210" s="38"/>
      <c r="GA210" s="38"/>
      <c r="GB210" s="38"/>
      <c r="GC210" s="38"/>
      <c r="GD210" s="38"/>
      <c r="GE210" s="38"/>
      <c r="GF210" s="38"/>
      <c r="GG210" s="38"/>
      <c r="GH210" s="38"/>
      <c r="GI210" s="38"/>
      <c r="GJ210" s="38"/>
      <c r="GK210" s="38"/>
      <c r="GL210" s="38"/>
      <c r="GM210" s="38"/>
      <c r="GN210" s="38"/>
      <c r="GO210" s="38"/>
      <c r="GP210" s="38"/>
      <c r="GQ210" s="38"/>
      <c r="GR210" s="38"/>
      <c r="GS210" s="38"/>
      <c r="GT210" s="38"/>
      <c r="GU210" s="38"/>
      <c r="GV210" s="38"/>
      <c r="GW210" s="38"/>
      <c r="GX210" s="38"/>
      <c r="GY210" s="38"/>
      <c r="GZ210" s="38"/>
      <c r="HA210" s="38"/>
      <c r="HB210" s="38"/>
      <c r="HC210" s="38"/>
      <c r="HD210" s="38"/>
      <c r="HE210" s="38"/>
      <c r="HF210" s="38"/>
      <c r="HG210" s="38"/>
      <c r="HH210" s="38"/>
      <c r="HI210" s="38"/>
      <c r="HJ210" s="38"/>
      <c r="HK210" s="38"/>
      <c r="HL210" s="38"/>
      <c r="HM210" s="38"/>
      <c r="HN210" s="38"/>
      <c r="HO210" s="38"/>
      <c r="HP210" s="38"/>
      <c r="HQ210" s="38"/>
      <c r="HR210" s="38"/>
      <c r="HS210" s="38"/>
      <c r="HT210" s="38"/>
      <c r="HU210" s="38"/>
      <c r="HV210" s="38"/>
      <c r="HW210" s="38"/>
      <c r="HX210" s="38"/>
      <c r="HY210" s="38"/>
      <c r="HZ210" s="38"/>
      <c r="IA210" s="38"/>
      <c r="IB210" s="38"/>
      <c r="IC210" s="38"/>
      <c r="ID210" s="38"/>
      <c r="IE210" s="38"/>
      <c r="IF210" s="38"/>
      <c r="IG210" s="38"/>
      <c r="IH210" s="38"/>
      <c r="II210" s="38"/>
      <c r="IJ210" s="38"/>
      <c r="IK210" s="38"/>
      <c r="IL210" s="38"/>
      <c r="IM210" s="38"/>
      <c r="IN210" s="38"/>
      <c r="IO210" s="38"/>
      <c r="IP210" s="38"/>
      <c r="IQ210" s="38"/>
      <c r="IR210" s="38"/>
      <c r="IS210" s="38"/>
      <c r="IT210" s="38"/>
      <c r="IU210" s="38"/>
      <c r="IV210" s="38"/>
      <c r="IW210" s="38"/>
      <c r="IX210" s="38"/>
      <c r="IY210" s="38"/>
      <c r="IZ210" s="38"/>
      <c r="JA210" s="38"/>
      <c r="JB210" s="38"/>
      <c r="JC210" s="38"/>
      <c r="JD210" s="38"/>
      <c r="JE210" s="38"/>
      <c r="JF210" s="38"/>
      <c r="JG210" s="38"/>
      <c r="JH210" s="38"/>
      <c r="JI210" s="38"/>
      <c r="JJ210" s="38"/>
      <c r="JK210" s="38"/>
      <c r="JL210" s="38"/>
      <c r="JM210" s="38"/>
      <c r="JN210" s="38"/>
      <c r="JO210" s="38"/>
      <c r="JP210" s="38"/>
      <c r="JQ210" s="38"/>
      <c r="JR210" s="38"/>
      <c r="JS210" s="38"/>
      <c r="JT210" s="38"/>
      <c r="JU210" s="38"/>
      <c r="JV210" s="38"/>
      <c r="JW210" s="38"/>
      <c r="JX210" s="38"/>
      <c r="JY210" s="38"/>
      <c r="JZ210" s="38"/>
      <c r="KA210" s="38"/>
      <c r="KB210" s="38"/>
      <c r="KC210" s="38"/>
      <c r="KD210" s="38"/>
      <c r="KE210" s="38"/>
      <c r="KF210" s="38"/>
      <c r="KG210" s="38"/>
      <c r="KH210" s="38"/>
      <c r="KI210" s="38"/>
      <c r="KJ210" s="38"/>
      <c r="KK210" s="38"/>
      <c r="KL210" s="38"/>
      <c r="KM210" s="38"/>
      <c r="KN210" s="38"/>
      <c r="KO210" s="38"/>
      <c r="KP210" s="38"/>
      <c r="KQ210" s="38"/>
      <c r="KR210" s="38"/>
      <c r="KS210" s="38"/>
      <c r="KT210" s="38"/>
      <c r="KU210" s="38"/>
      <c r="KV210" s="38"/>
      <c r="KW210" s="38"/>
      <c r="KX210" s="38"/>
      <c r="KY210" s="38"/>
      <c r="KZ210" s="38"/>
      <c r="LA210" s="38"/>
      <c r="LB210" s="38"/>
      <c r="LC210" s="38"/>
      <c r="LD210" s="38"/>
      <c r="LE210" s="38"/>
      <c r="LF210" s="38"/>
      <c r="LG210" s="38"/>
      <c r="LH210" s="38"/>
      <c r="LI210" s="38"/>
      <c r="LJ210" s="38"/>
      <c r="LK210" s="38"/>
    </row>
    <row r="211" spans="2:323" x14ac:dyDescent="0.2">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c r="FS211" s="38"/>
      <c r="FT211" s="38"/>
      <c r="FU211" s="38"/>
      <c r="FV211" s="38"/>
      <c r="FW211" s="38"/>
      <c r="FX211" s="38"/>
      <c r="FY211" s="38"/>
      <c r="FZ211" s="38"/>
      <c r="GA211" s="38"/>
      <c r="GB211" s="38"/>
      <c r="GC211" s="38"/>
      <c r="GD211" s="38"/>
      <c r="GE211" s="38"/>
      <c r="GF211" s="38"/>
      <c r="GG211" s="38"/>
      <c r="GH211" s="38"/>
      <c r="GI211" s="38"/>
      <c r="GJ211" s="38"/>
      <c r="GK211" s="38"/>
      <c r="GL211" s="38"/>
      <c r="GM211" s="38"/>
      <c r="GN211" s="38"/>
      <c r="GO211" s="38"/>
      <c r="GP211" s="38"/>
      <c r="GQ211" s="38"/>
      <c r="GR211" s="38"/>
      <c r="GS211" s="38"/>
      <c r="GT211" s="38"/>
      <c r="GU211" s="38"/>
      <c r="GV211" s="38"/>
      <c r="GW211" s="38"/>
      <c r="GX211" s="38"/>
      <c r="GY211" s="38"/>
      <c r="GZ211" s="38"/>
      <c r="HA211" s="38"/>
      <c r="HB211" s="38"/>
      <c r="HC211" s="38"/>
      <c r="HD211" s="38"/>
      <c r="HE211" s="38"/>
      <c r="HF211" s="38"/>
      <c r="HG211" s="38"/>
      <c r="HH211" s="38"/>
      <c r="HI211" s="38"/>
      <c r="HJ211" s="38"/>
      <c r="HK211" s="38"/>
      <c r="HL211" s="38"/>
      <c r="HM211" s="38"/>
      <c r="HN211" s="38"/>
      <c r="HO211" s="38"/>
      <c r="HP211" s="38"/>
      <c r="HQ211" s="38"/>
      <c r="HR211" s="38"/>
      <c r="HS211" s="38"/>
      <c r="HT211" s="38"/>
      <c r="HU211" s="38"/>
      <c r="HV211" s="38"/>
      <c r="HW211" s="38"/>
      <c r="HX211" s="38"/>
      <c r="HY211" s="38"/>
      <c r="HZ211" s="38"/>
      <c r="IA211" s="38"/>
      <c r="IB211" s="38"/>
      <c r="IC211" s="38"/>
      <c r="ID211" s="38"/>
      <c r="IE211" s="38"/>
      <c r="IF211" s="38"/>
      <c r="IG211" s="38"/>
      <c r="IH211" s="38"/>
      <c r="II211" s="38"/>
      <c r="IJ211" s="38"/>
      <c r="IK211" s="38"/>
      <c r="IL211" s="38"/>
      <c r="IM211" s="38"/>
      <c r="IN211" s="38"/>
      <c r="IO211" s="38"/>
      <c r="IP211" s="38"/>
      <c r="IQ211" s="38"/>
      <c r="IR211" s="38"/>
      <c r="IS211" s="38"/>
      <c r="IT211" s="38"/>
      <c r="IU211" s="38"/>
      <c r="IV211" s="38"/>
      <c r="IW211" s="38"/>
      <c r="IX211" s="38"/>
      <c r="IY211" s="38"/>
      <c r="IZ211" s="38"/>
      <c r="JA211" s="38"/>
      <c r="JB211" s="38"/>
      <c r="JC211" s="38"/>
      <c r="JD211" s="38"/>
      <c r="JE211" s="38"/>
      <c r="JF211" s="38"/>
      <c r="JG211" s="38"/>
      <c r="JH211" s="38"/>
      <c r="JI211" s="38"/>
      <c r="JJ211" s="38"/>
      <c r="JK211" s="38"/>
      <c r="JL211" s="38"/>
      <c r="JM211" s="38"/>
      <c r="JN211" s="38"/>
      <c r="JO211" s="38"/>
      <c r="JP211" s="38"/>
      <c r="JQ211" s="38"/>
      <c r="JR211" s="38"/>
      <c r="JS211" s="38"/>
      <c r="JT211" s="38"/>
      <c r="JU211" s="38"/>
      <c r="JV211" s="38"/>
      <c r="JW211" s="38"/>
      <c r="JX211" s="38"/>
      <c r="JY211" s="38"/>
      <c r="JZ211" s="38"/>
      <c r="KA211" s="38"/>
      <c r="KB211" s="38"/>
      <c r="KC211" s="38"/>
      <c r="KD211" s="38"/>
      <c r="KE211" s="38"/>
      <c r="KF211" s="38"/>
      <c r="KG211" s="38"/>
      <c r="KH211" s="38"/>
      <c r="KI211" s="38"/>
      <c r="KJ211" s="38"/>
      <c r="KK211" s="38"/>
      <c r="KL211" s="38"/>
      <c r="KM211" s="38"/>
      <c r="KN211" s="38"/>
      <c r="KO211" s="38"/>
      <c r="KP211" s="38"/>
      <c r="KQ211" s="38"/>
      <c r="KR211" s="38"/>
      <c r="KS211" s="38"/>
      <c r="KT211" s="38"/>
      <c r="KU211" s="38"/>
      <c r="KV211" s="38"/>
      <c r="KW211" s="38"/>
      <c r="KX211" s="38"/>
      <c r="KY211" s="38"/>
      <c r="KZ211" s="38"/>
      <c r="LA211" s="38"/>
      <c r="LB211" s="38"/>
      <c r="LC211" s="38"/>
      <c r="LD211" s="38"/>
      <c r="LE211" s="38"/>
      <c r="LF211" s="38"/>
      <c r="LG211" s="38"/>
      <c r="LH211" s="38"/>
      <c r="LI211" s="38"/>
      <c r="LJ211" s="38"/>
      <c r="LK211" s="38"/>
    </row>
    <row r="212" spans="2:323" x14ac:dyDescent="0.2">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c r="HB212" s="38"/>
      <c r="HC212" s="38"/>
      <c r="HD212" s="38"/>
      <c r="HE212" s="38"/>
      <c r="HF212" s="38"/>
      <c r="HG212" s="38"/>
      <c r="HH212" s="38"/>
      <c r="HI212" s="38"/>
      <c r="HJ212" s="38"/>
      <c r="HK212" s="38"/>
      <c r="HL212" s="38"/>
      <c r="HM212" s="38"/>
      <c r="HN212" s="38"/>
      <c r="HO212" s="38"/>
      <c r="HP212" s="38"/>
      <c r="HQ212" s="38"/>
      <c r="HR212" s="38"/>
      <c r="HS212" s="38"/>
      <c r="HT212" s="38"/>
      <c r="HU212" s="38"/>
      <c r="HV212" s="38"/>
      <c r="HW212" s="38"/>
      <c r="HX212" s="38"/>
      <c r="HY212" s="38"/>
      <c r="HZ212" s="38"/>
      <c r="IA212" s="38"/>
      <c r="IB212" s="38"/>
      <c r="IC212" s="38"/>
      <c r="ID212" s="38"/>
      <c r="IE212" s="38"/>
      <c r="IF212" s="38"/>
      <c r="IG212" s="38"/>
      <c r="IH212" s="38"/>
      <c r="II212" s="38"/>
      <c r="IJ212" s="38"/>
      <c r="IK212" s="38"/>
      <c r="IL212" s="38"/>
      <c r="IM212" s="38"/>
      <c r="IN212" s="38"/>
      <c r="IO212" s="38"/>
      <c r="IP212" s="38"/>
      <c r="IQ212" s="38"/>
      <c r="IR212" s="38"/>
      <c r="IS212" s="38"/>
      <c r="IT212" s="38"/>
      <c r="IU212" s="38"/>
      <c r="IV212" s="38"/>
      <c r="IW212" s="38"/>
      <c r="IX212" s="38"/>
      <c r="IY212" s="38"/>
      <c r="IZ212" s="38"/>
      <c r="JA212" s="38"/>
      <c r="JB212" s="38"/>
      <c r="JC212" s="38"/>
      <c r="JD212" s="38"/>
      <c r="JE212" s="38"/>
      <c r="JF212" s="38"/>
      <c r="JG212" s="38"/>
      <c r="JH212" s="38"/>
      <c r="JI212" s="38"/>
      <c r="JJ212" s="38"/>
      <c r="JK212" s="38"/>
      <c r="JL212" s="38"/>
      <c r="JM212" s="38"/>
      <c r="JN212" s="38"/>
      <c r="JO212" s="38"/>
      <c r="JP212" s="38"/>
      <c r="JQ212" s="38"/>
      <c r="JR212" s="38"/>
      <c r="JS212" s="38"/>
      <c r="JT212" s="38"/>
      <c r="JU212" s="38"/>
      <c r="JV212" s="38"/>
      <c r="JW212" s="38"/>
      <c r="JX212" s="38"/>
      <c r="JY212" s="38"/>
      <c r="JZ212" s="38"/>
      <c r="KA212" s="38"/>
      <c r="KB212" s="38"/>
      <c r="KC212" s="38"/>
      <c r="KD212" s="38"/>
      <c r="KE212" s="38"/>
      <c r="KF212" s="38"/>
      <c r="KG212" s="38"/>
      <c r="KH212" s="38"/>
      <c r="KI212" s="38"/>
      <c r="KJ212" s="38"/>
      <c r="KK212" s="38"/>
      <c r="KL212" s="38"/>
      <c r="KM212" s="38"/>
      <c r="KN212" s="38"/>
      <c r="KO212" s="38"/>
      <c r="KP212" s="38"/>
      <c r="KQ212" s="38"/>
      <c r="KR212" s="38"/>
      <c r="KS212" s="38"/>
      <c r="KT212" s="38"/>
      <c r="KU212" s="38"/>
      <c r="KV212" s="38"/>
      <c r="KW212" s="38"/>
      <c r="KX212" s="38"/>
      <c r="KY212" s="38"/>
      <c r="KZ212" s="38"/>
      <c r="LA212" s="38"/>
      <c r="LB212" s="38"/>
      <c r="LC212" s="38"/>
      <c r="LD212" s="38"/>
      <c r="LE212" s="38"/>
      <c r="LF212" s="38"/>
      <c r="LG212" s="38"/>
      <c r="LH212" s="38"/>
      <c r="LI212" s="38"/>
      <c r="LJ212" s="38"/>
      <c r="LK212" s="38"/>
    </row>
    <row r="213" spans="2:323" x14ac:dyDescent="0.2">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c r="FS213" s="38"/>
      <c r="FT213" s="38"/>
      <c r="FU213" s="38"/>
      <c r="FV213" s="38"/>
      <c r="FW213" s="38"/>
      <c r="FX213" s="38"/>
      <c r="FY213" s="38"/>
      <c r="FZ213" s="38"/>
      <c r="GA213" s="38"/>
      <c r="GB213" s="38"/>
      <c r="GC213" s="38"/>
      <c r="GD213" s="38"/>
      <c r="GE213" s="38"/>
      <c r="GF213" s="38"/>
      <c r="GG213" s="38"/>
      <c r="GH213" s="38"/>
      <c r="GI213" s="38"/>
      <c r="GJ213" s="38"/>
      <c r="GK213" s="38"/>
      <c r="GL213" s="38"/>
      <c r="GM213" s="38"/>
      <c r="GN213" s="38"/>
      <c r="GO213" s="38"/>
      <c r="GP213" s="38"/>
      <c r="GQ213" s="38"/>
      <c r="GR213" s="38"/>
      <c r="GS213" s="38"/>
      <c r="GT213" s="38"/>
      <c r="GU213" s="38"/>
      <c r="GV213" s="38"/>
      <c r="GW213" s="38"/>
      <c r="GX213" s="38"/>
      <c r="GY213" s="38"/>
      <c r="GZ213" s="38"/>
      <c r="HA213" s="38"/>
      <c r="HB213" s="38"/>
      <c r="HC213" s="38"/>
      <c r="HD213" s="38"/>
      <c r="HE213" s="38"/>
      <c r="HF213" s="38"/>
      <c r="HG213" s="38"/>
      <c r="HH213" s="38"/>
      <c r="HI213" s="38"/>
      <c r="HJ213" s="38"/>
      <c r="HK213" s="38"/>
      <c r="HL213" s="38"/>
      <c r="HM213" s="38"/>
      <c r="HN213" s="38"/>
      <c r="HO213" s="38"/>
      <c r="HP213" s="38"/>
      <c r="HQ213" s="38"/>
      <c r="HR213" s="38"/>
      <c r="HS213" s="38"/>
      <c r="HT213" s="38"/>
      <c r="HU213" s="38"/>
      <c r="HV213" s="38"/>
      <c r="HW213" s="38"/>
      <c r="HX213" s="38"/>
      <c r="HY213" s="38"/>
      <c r="HZ213" s="38"/>
      <c r="IA213" s="38"/>
      <c r="IB213" s="38"/>
      <c r="IC213" s="38"/>
      <c r="ID213" s="38"/>
      <c r="IE213" s="38"/>
      <c r="IF213" s="38"/>
      <c r="IG213" s="38"/>
      <c r="IH213" s="38"/>
      <c r="II213" s="38"/>
      <c r="IJ213" s="38"/>
      <c r="IK213" s="38"/>
      <c r="IL213" s="38"/>
      <c r="IM213" s="38"/>
      <c r="IN213" s="38"/>
      <c r="IO213" s="38"/>
      <c r="IP213" s="38"/>
      <c r="IQ213" s="38"/>
      <c r="IR213" s="38"/>
      <c r="IS213" s="38"/>
      <c r="IT213" s="38"/>
      <c r="IU213" s="38"/>
      <c r="IV213" s="38"/>
      <c r="IW213" s="38"/>
      <c r="IX213" s="38"/>
      <c r="IY213" s="38"/>
      <c r="IZ213" s="38"/>
      <c r="JA213" s="38"/>
      <c r="JB213" s="38"/>
      <c r="JC213" s="38"/>
      <c r="JD213" s="38"/>
      <c r="JE213" s="38"/>
      <c r="JF213" s="38"/>
      <c r="JG213" s="38"/>
      <c r="JH213" s="38"/>
      <c r="JI213" s="38"/>
      <c r="JJ213" s="38"/>
      <c r="JK213" s="38"/>
      <c r="JL213" s="38"/>
      <c r="JM213" s="38"/>
      <c r="JN213" s="38"/>
      <c r="JO213" s="38"/>
      <c r="JP213" s="38"/>
      <c r="JQ213" s="38"/>
      <c r="JR213" s="38"/>
      <c r="JS213" s="38"/>
      <c r="JT213" s="38"/>
      <c r="JU213" s="38"/>
      <c r="JV213" s="38"/>
      <c r="JW213" s="38"/>
      <c r="JX213" s="38"/>
      <c r="JY213" s="38"/>
      <c r="JZ213" s="38"/>
      <c r="KA213" s="38"/>
      <c r="KB213" s="38"/>
      <c r="KC213" s="38"/>
      <c r="KD213" s="38"/>
      <c r="KE213" s="38"/>
      <c r="KF213" s="38"/>
      <c r="KG213" s="38"/>
      <c r="KH213" s="38"/>
      <c r="KI213" s="38"/>
      <c r="KJ213" s="38"/>
      <c r="KK213" s="38"/>
      <c r="KL213" s="38"/>
      <c r="KM213" s="38"/>
      <c r="KN213" s="38"/>
      <c r="KO213" s="38"/>
      <c r="KP213" s="38"/>
      <c r="KQ213" s="38"/>
      <c r="KR213" s="38"/>
      <c r="KS213" s="38"/>
      <c r="KT213" s="38"/>
      <c r="KU213" s="38"/>
      <c r="KV213" s="38"/>
      <c r="KW213" s="38"/>
      <c r="KX213" s="38"/>
      <c r="KY213" s="38"/>
      <c r="KZ213" s="38"/>
      <c r="LA213" s="38"/>
      <c r="LB213" s="38"/>
      <c r="LC213" s="38"/>
      <c r="LD213" s="38"/>
      <c r="LE213" s="38"/>
      <c r="LF213" s="38"/>
      <c r="LG213" s="38"/>
      <c r="LH213" s="38"/>
      <c r="LI213" s="38"/>
      <c r="LJ213" s="38"/>
      <c r="LK213" s="38"/>
    </row>
    <row r="214" spans="2:323" x14ac:dyDescent="0.2">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c r="FS214" s="38"/>
      <c r="FT214" s="38"/>
      <c r="FU214" s="38"/>
      <c r="FV214" s="38"/>
      <c r="FW214" s="38"/>
      <c r="FX214" s="38"/>
      <c r="FY214" s="38"/>
      <c r="FZ214" s="38"/>
      <c r="GA214" s="38"/>
      <c r="GB214" s="38"/>
      <c r="GC214" s="38"/>
      <c r="GD214" s="38"/>
      <c r="GE214" s="38"/>
      <c r="GF214" s="38"/>
      <c r="GG214" s="38"/>
      <c r="GH214" s="38"/>
      <c r="GI214" s="38"/>
      <c r="GJ214" s="38"/>
      <c r="GK214" s="38"/>
      <c r="GL214" s="38"/>
      <c r="GM214" s="38"/>
      <c r="GN214" s="38"/>
      <c r="GO214" s="38"/>
      <c r="GP214" s="38"/>
      <c r="GQ214" s="38"/>
      <c r="GR214" s="38"/>
      <c r="GS214" s="38"/>
      <c r="GT214" s="38"/>
      <c r="GU214" s="38"/>
      <c r="GV214" s="38"/>
      <c r="GW214" s="38"/>
      <c r="GX214" s="38"/>
      <c r="GY214" s="38"/>
      <c r="GZ214" s="38"/>
      <c r="HA214" s="38"/>
      <c r="HB214" s="38"/>
      <c r="HC214" s="38"/>
      <c r="HD214" s="38"/>
      <c r="HE214" s="38"/>
      <c r="HF214" s="38"/>
      <c r="HG214" s="38"/>
      <c r="HH214" s="38"/>
      <c r="HI214" s="38"/>
      <c r="HJ214" s="38"/>
      <c r="HK214" s="38"/>
      <c r="HL214" s="38"/>
      <c r="HM214" s="38"/>
      <c r="HN214" s="38"/>
      <c r="HO214" s="38"/>
      <c r="HP214" s="38"/>
      <c r="HQ214" s="38"/>
      <c r="HR214" s="38"/>
      <c r="HS214" s="38"/>
      <c r="HT214" s="38"/>
      <c r="HU214" s="38"/>
      <c r="HV214" s="38"/>
      <c r="HW214" s="38"/>
      <c r="HX214" s="38"/>
      <c r="HY214" s="38"/>
      <c r="HZ214" s="38"/>
      <c r="IA214" s="38"/>
      <c r="IB214" s="38"/>
      <c r="IC214" s="38"/>
      <c r="ID214" s="38"/>
      <c r="IE214" s="38"/>
      <c r="IF214" s="38"/>
      <c r="IG214" s="38"/>
      <c r="IH214" s="38"/>
      <c r="II214" s="38"/>
      <c r="IJ214" s="38"/>
      <c r="IK214" s="38"/>
      <c r="IL214" s="38"/>
      <c r="IM214" s="38"/>
      <c r="IN214" s="38"/>
      <c r="IO214" s="38"/>
      <c r="IP214" s="38"/>
      <c r="IQ214" s="38"/>
      <c r="IR214" s="38"/>
      <c r="IS214" s="38"/>
      <c r="IT214" s="38"/>
      <c r="IU214" s="38"/>
      <c r="IV214" s="38"/>
      <c r="IW214" s="38"/>
      <c r="IX214" s="38"/>
      <c r="IY214" s="38"/>
      <c r="IZ214" s="38"/>
      <c r="JA214" s="38"/>
      <c r="JB214" s="38"/>
      <c r="JC214" s="38"/>
      <c r="JD214" s="38"/>
      <c r="JE214" s="38"/>
      <c r="JF214" s="38"/>
      <c r="JG214" s="38"/>
      <c r="JH214" s="38"/>
      <c r="JI214" s="38"/>
      <c r="JJ214" s="38"/>
      <c r="JK214" s="38"/>
      <c r="JL214" s="38"/>
      <c r="JM214" s="38"/>
      <c r="JN214" s="38"/>
      <c r="JO214" s="38"/>
      <c r="JP214" s="38"/>
      <c r="JQ214" s="38"/>
      <c r="JR214" s="38"/>
      <c r="JS214" s="38"/>
      <c r="JT214" s="38"/>
      <c r="JU214" s="38"/>
      <c r="JV214" s="38"/>
      <c r="JW214" s="38"/>
      <c r="JX214" s="38"/>
      <c r="JY214" s="38"/>
      <c r="JZ214" s="38"/>
      <c r="KA214" s="38"/>
      <c r="KB214" s="38"/>
      <c r="KC214" s="38"/>
      <c r="KD214" s="38"/>
      <c r="KE214" s="38"/>
      <c r="KF214" s="38"/>
      <c r="KG214" s="38"/>
      <c r="KH214" s="38"/>
      <c r="KI214" s="38"/>
      <c r="KJ214" s="38"/>
      <c r="KK214" s="38"/>
      <c r="KL214" s="38"/>
      <c r="KM214" s="38"/>
      <c r="KN214" s="38"/>
      <c r="KO214" s="38"/>
      <c r="KP214" s="38"/>
      <c r="KQ214" s="38"/>
      <c r="KR214" s="38"/>
      <c r="KS214" s="38"/>
      <c r="KT214" s="38"/>
      <c r="KU214" s="38"/>
      <c r="KV214" s="38"/>
      <c r="KW214" s="38"/>
      <c r="KX214" s="38"/>
      <c r="KY214" s="38"/>
      <c r="KZ214" s="38"/>
      <c r="LA214" s="38"/>
      <c r="LB214" s="38"/>
      <c r="LC214" s="38"/>
      <c r="LD214" s="38"/>
      <c r="LE214" s="38"/>
      <c r="LF214" s="38"/>
      <c r="LG214" s="38"/>
      <c r="LH214" s="38"/>
      <c r="LI214" s="38"/>
      <c r="LJ214" s="38"/>
      <c r="LK214" s="38"/>
    </row>
    <row r="215" spans="2:323" x14ac:dyDescent="0.2">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c r="FS215" s="38"/>
      <c r="FT215" s="38"/>
      <c r="FU215" s="38"/>
      <c r="FV215" s="38"/>
      <c r="FW215" s="38"/>
      <c r="FX215" s="38"/>
      <c r="FY215" s="38"/>
      <c r="FZ215" s="38"/>
      <c r="GA215" s="38"/>
      <c r="GB215" s="38"/>
      <c r="GC215" s="38"/>
      <c r="GD215" s="38"/>
      <c r="GE215" s="38"/>
      <c r="GF215" s="38"/>
      <c r="GG215" s="38"/>
      <c r="GH215" s="38"/>
      <c r="GI215" s="38"/>
      <c r="GJ215" s="38"/>
      <c r="GK215" s="38"/>
      <c r="GL215" s="38"/>
      <c r="GM215" s="38"/>
      <c r="GN215" s="38"/>
      <c r="GO215" s="38"/>
      <c r="GP215" s="38"/>
      <c r="GQ215" s="38"/>
      <c r="GR215" s="38"/>
      <c r="GS215" s="38"/>
      <c r="GT215" s="38"/>
      <c r="GU215" s="38"/>
      <c r="GV215" s="38"/>
      <c r="GW215" s="38"/>
      <c r="GX215" s="38"/>
      <c r="GY215" s="38"/>
      <c r="GZ215" s="38"/>
      <c r="HA215" s="38"/>
      <c r="HB215" s="38"/>
      <c r="HC215" s="38"/>
      <c r="HD215" s="38"/>
      <c r="HE215" s="38"/>
      <c r="HF215" s="38"/>
      <c r="HG215" s="38"/>
      <c r="HH215" s="38"/>
      <c r="HI215" s="38"/>
      <c r="HJ215" s="38"/>
      <c r="HK215" s="38"/>
      <c r="HL215" s="38"/>
      <c r="HM215" s="38"/>
      <c r="HN215" s="38"/>
      <c r="HO215" s="38"/>
      <c r="HP215" s="38"/>
      <c r="HQ215" s="38"/>
      <c r="HR215" s="38"/>
      <c r="HS215" s="38"/>
      <c r="HT215" s="38"/>
      <c r="HU215" s="38"/>
      <c r="HV215" s="38"/>
      <c r="HW215" s="38"/>
      <c r="HX215" s="38"/>
      <c r="HY215" s="38"/>
      <c r="HZ215" s="38"/>
      <c r="IA215" s="38"/>
      <c r="IB215" s="38"/>
      <c r="IC215" s="38"/>
      <c r="ID215" s="38"/>
      <c r="IE215" s="38"/>
      <c r="IF215" s="38"/>
      <c r="IG215" s="38"/>
      <c r="IH215" s="38"/>
      <c r="II215" s="38"/>
      <c r="IJ215" s="38"/>
      <c r="IK215" s="38"/>
      <c r="IL215" s="38"/>
      <c r="IM215" s="38"/>
      <c r="IN215" s="38"/>
      <c r="IO215" s="38"/>
      <c r="IP215" s="38"/>
      <c r="IQ215" s="38"/>
      <c r="IR215" s="38"/>
      <c r="IS215" s="38"/>
      <c r="IT215" s="38"/>
      <c r="IU215" s="38"/>
      <c r="IV215" s="38"/>
      <c r="IW215" s="38"/>
      <c r="IX215" s="38"/>
      <c r="IY215" s="38"/>
      <c r="IZ215" s="38"/>
      <c r="JA215" s="38"/>
      <c r="JB215" s="38"/>
      <c r="JC215" s="38"/>
      <c r="JD215" s="38"/>
      <c r="JE215" s="38"/>
      <c r="JF215" s="38"/>
      <c r="JG215" s="38"/>
      <c r="JH215" s="38"/>
      <c r="JI215" s="38"/>
      <c r="JJ215" s="38"/>
      <c r="JK215" s="38"/>
      <c r="JL215" s="38"/>
      <c r="JM215" s="38"/>
      <c r="JN215" s="38"/>
      <c r="JO215" s="38"/>
      <c r="JP215" s="38"/>
      <c r="JQ215" s="38"/>
      <c r="JR215" s="38"/>
      <c r="JS215" s="38"/>
      <c r="JT215" s="38"/>
      <c r="JU215" s="38"/>
      <c r="JV215" s="38"/>
      <c r="JW215" s="38"/>
      <c r="JX215" s="38"/>
      <c r="JY215" s="38"/>
      <c r="JZ215" s="38"/>
      <c r="KA215" s="38"/>
      <c r="KB215" s="38"/>
      <c r="KC215" s="38"/>
      <c r="KD215" s="38"/>
      <c r="KE215" s="38"/>
      <c r="KF215" s="38"/>
      <c r="KG215" s="38"/>
      <c r="KH215" s="38"/>
      <c r="KI215" s="38"/>
      <c r="KJ215" s="38"/>
      <c r="KK215" s="38"/>
      <c r="KL215" s="38"/>
      <c r="KM215" s="38"/>
      <c r="KN215" s="38"/>
      <c r="KO215" s="38"/>
      <c r="KP215" s="38"/>
      <c r="KQ215" s="38"/>
      <c r="KR215" s="38"/>
      <c r="KS215" s="38"/>
      <c r="KT215" s="38"/>
      <c r="KU215" s="38"/>
      <c r="KV215" s="38"/>
      <c r="KW215" s="38"/>
      <c r="KX215" s="38"/>
      <c r="KY215" s="38"/>
      <c r="KZ215" s="38"/>
      <c r="LA215" s="38"/>
      <c r="LB215" s="38"/>
      <c r="LC215" s="38"/>
      <c r="LD215" s="38"/>
      <c r="LE215" s="38"/>
      <c r="LF215" s="38"/>
      <c r="LG215" s="38"/>
      <c r="LH215" s="38"/>
      <c r="LI215" s="38"/>
      <c r="LJ215" s="38"/>
      <c r="LK215" s="38"/>
    </row>
    <row r="216" spans="2:323" x14ac:dyDescent="0.2">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c r="FS216" s="38"/>
      <c r="FT216" s="38"/>
      <c r="FU216" s="38"/>
      <c r="FV216" s="38"/>
      <c r="FW216" s="38"/>
      <c r="FX216" s="38"/>
      <c r="FY216" s="38"/>
      <c r="FZ216" s="38"/>
      <c r="GA216" s="38"/>
      <c r="GB216" s="38"/>
      <c r="GC216" s="38"/>
      <c r="GD216" s="38"/>
      <c r="GE216" s="38"/>
      <c r="GF216" s="38"/>
      <c r="GG216" s="38"/>
      <c r="GH216" s="38"/>
      <c r="GI216" s="38"/>
      <c r="GJ216" s="38"/>
      <c r="GK216" s="38"/>
      <c r="GL216" s="38"/>
      <c r="GM216" s="38"/>
      <c r="GN216" s="38"/>
      <c r="GO216" s="38"/>
      <c r="GP216" s="38"/>
      <c r="GQ216" s="38"/>
      <c r="GR216" s="38"/>
      <c r="GS216" s="38"/>
      <c r="GT216" s="38"/>
      <c r="GU216" s="38"/>
      <c r="GV216" s="38"/>
      <c r="GW216" s="38"/>
      <c r="GX216" s="38"/>
      <c r="GY216" s="38"/>
      <c r="GZ216" s="38"/>
      <c r="HA216" s="38"/>
      <c r="HB216" s="38"/>
      <c r="HC216" s="38"/>
      <c r="HD216" s="38"/>
      <c r="HE216" s="38"/>
      <c r="HF216" s="38"/>
      <c r="HG216" s="38"/>
      <c r="HH216" s="38"/>
      <c r="HI216" s="38"/>
      <c r="HJ216" s="38"/>
      <c r="HK216" s="38"/>
      <c r="HL216" s="38"/>
      <c r="HM216" s="38"/>
      <c r="HN216" s="38"/>
      <c r="HO216" s="38"/>
      <c r="HP216" s="38"/>
      <c r="HQ216" s="38"/>
      <c r="HR216" s="38"/>
      <c r="HS216" s="38"/>
      <c r="HT216" s="38"/>
      <c r="HU216" s="38"/>
      <c r="HV216" s="38"/>
      <c r="HW216" s="38"/>
      <c r="HX216" s="38"/>
      <c r="HY216" s="38"/>
      <c r="HZ216" s="38"/>
      <c r="IA216" s="38"/>
      <c r="IB216" s="38"/>
      <c r="IC216" s="38"/>
      <c r="ID216" s="38"/>
      <c r="IE216" s="38"/>
      <c r="IF216" s="38"/>
      <c r="IG216" s="38"/>
      <c r="IH216" s="38"/>
      <c r="II216" s="38"/>
      <c r="IJ216" s="38"/>
      <c r="IK216" s="38"/>
      <c r="IL216" s="38"/>
      <c r="IM216" s="38"/>
      <c r="IN216" s="38"/>
      <c r="IO216" s="38"/>
      <c r="IP216" s="38"/>
      <c r="IQ216" s="38"/>
      <c r="IR216" s="38"/>
      <c r="IS216" s="38"/>
      <c r="IT216" s="38"/>
      <c r="IU216" s="38"/>
      <c r="IV216" s="38"/>
      <c r="IW216" s="38"/>
      <c r="IX216" s="38"/>
      <c r="IY216" s="38"/>
      <c r="IZ216" s="38"/>
      <c r="JA216" s="38"/>
      <c r="JB216" s="38"/>
      <c r="JC216" s="38"/>
      <c r="JD216" s="38"/>
      <c r="JE216" s="38"/>
      <c r="JF216" s="38"/>
      <c r="JG216" s="38"/>
      <c r="JH216" s="38"/>
      <c r="JI216" s="38"/>
      <c r="JJ216" s="38"/>
      <c r="JK216" s="38"/>
      <c r="JL216" s="38"/>
      <c r="JM216" s="38"/>
      <c r="JN216" s="38"/>
      <c r="JO216" s="38"/>
      <c r="JP216" s="38"/>
      <c r="JQ216" s="38"/>
      <c r="JR216" s="38"/>
      <c r="JS216" s="38"/>
      <c r="JT216" s="38"/>
      <c r="JU216" s="38"/>
      <c r="JV216" s="38"/>
      <c r="JW216" s="38"/>
      <c r="JX216" s="38"/>
      <c r="JY216" s="38"/>
      <c r="JZ216" s="38"/>
      <c r="KA216" s="38"/>
      <c r="KB216" s="38"/>
      <c r="KC216" s="38"/>
      <c r="KD216" s="38"/>
      <c r="KE216" s="38"/>
      <c r="KF216" s="38"/>
      <c r="KG216" s="38"/>
      <c r="KH216" s="38"/>
      <c r="KI216" s="38"/>
      <c r="KJ216" s="38"/>
      <c r="KK216" s="38"/>
      <c r="KL216" s="38"/>
      <c r="KM216" s="38"/>
      <c r="KN216" s="38"/>
      <c r="KO216" s="38"/>
      <c r="KP216" s="38"/>
      <c r="KQ216" s="38"/>
      <c r="KR216" s="38"/>
      <c r="KS216" s="38"/>
      <c r="KT216" s="38"/>
      <c r="KU216" s="38"/>
      <c r="KV216" s="38"/>
      <c r="KW216" s="38"/>
      <c r="KX216" s="38"/>
      <c r="KY216" s="38"/>
      <c r="KZ216" s="38"/>
      <c r="LA216" s="38"/>
      <c r="LB216" s="38"/>
      <c r="LC216" s="38"/>
      <c r="LD216" s="38"/>
      <c r="LE216" s="38"/>
      <c r="LF216" s="38"/>
      <c r="LG216" s="38"/>
      <c r="LH216" s="38"/>
      <c r="LI216" s="38"/>
      <c r="LJ216" s="38"/>
      <c r="LK216" s="38"/>
    </row>
    <row r="217" spans="2:323" x14ac:dyDescent="0.2">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c r="FS217" s="38"/>
      <c r="FT217" s="38"/>
      <c r="FU217" s="38"/>
      <c r="FV217" s="38"/>
      <c r="FW217" s="38"/>
      <c r="FX217" s="38"/>
      <c r="FY217" s="38"/>
      <c r="FZ217" s="38"/>
      <c r="GA217" s="38"/>
      <c r="GB217" s="38"/>
      <c r="GC217" s="38"/>
      <c r="GD217" s="38"/>
      <c r="GE217" s="38"/>
      <c r="GF217" s="38"/>
      <c r="GG217" s="38"/>
      <c r="GH217" s="38"/>
      <c r="GI217" s="38"/>
      <c r="GJ217" s="38"/>
      <c r="GK217" s="38"/>
      <c r="GL217" s="38"/>
      <c r="GM217" s="38"/>
      <c r="GN217" s="38"/>
      <c r="GO217" s="38"/>
      <c r="GP217" s="38"/>
      <c r="GQ217" s="38"/>
      <c r="GR217" s="38"/>
      <c r="GS217" s="38"/>
      <c r="GT217" s="38"/>
      <c r="GU217" s="38"/>
      <c r="GV217" s="38"/>
      <c r="GW217" s="38"/>
      <c r="GX217" s="38"/>
      <c r="GY217" s="38"/>
      <c r="GZ217" s="38"/>
      <c r="HA217" s="38"/>
      <c r="HB217" s="38"/>
      <c r="HC217" s="38"/>
      <c r="HD217" s="38"/>
      <c r="HE217" s="38"/>
      <c r="HF217" s="38"/>
      <c r="HG217" s="38"/>
      <c r="HH217" s="38"/>
      <c r="HI217" s="38"/>
      <c r="HJ217" s="38"/>
      <c r="HK217" s="38"/>
      <c r="HL217" s="38"/>
      <c r="HM217" s="38"/>
      <c r="HN217" s="38"/>
      <c r="HO217" s="38"/>
      <c r="HP217" s="38"/>
      <c r="HQ217" s="38"/>
      <c r="HR217" s="38"/>
      <c r="HS217" s="38"/>
      <c r="HT217" s="38"/>
      <c r="HU217" s="38"/>
      <c r="HV217" s="38"/>
      <c r="HW217" s="38"/>
      <c r="HX217" s="38"/>
      <c r="HY217" s="38"/>
      <c r="HZ217" s="38"/>
      <c r="IA217" s="38"/>
      <c r="IB217" s="38"/>
      <c r="IC217" s="38"/>
      <c r="ID217" s="38"/>
      <c r="IE217" s="38"/>
      <c r="IF217" s="38"/>
      <c r="IG217" s="38"/>
      <c r="IH217" s="38"/>
      <c r="II217" s="38"/>
      <c r="IJ217" s="38"/>
      <c r="IK217" s="38"/>
      <c r="IL217" s="38"/>
      <c r="IM217" s="38"/>
      <c r="IN217" s="38"/>
      <c r="IO217" s="38"/>
      <c r="IP217" s="38"/>
      <c r="IQ217" s="38"/>
      <c r="IR217" s="38"/>
      <c r="IS217" s="38"/>
      <c r="IT217" s="38"/>
      <c r="IU217" s="38"/>
      <c r="IV217" s="38"/>
      <c r="IW217" s="38"/>
      <c r="IX217" s="38"/>
      <c r="IY217" s="38"/>
      <c r="IZ217" s="38"/>
      <c r="JA217" s="38"/>
      <c r="JB217" s="38"/>
      <c r="JC217" s="38"/>
      <c r="JD217" s="38"/>
      <c r="JE217" s="38"/>
      <c r="JF217" s="38"/>
      <c r="JG217" s="38"/>
      <c r="JH217" s="38"/>
      <c r="JI217" s="38"/>
      <c r="JJ217" s="38"/>
      <c r="JK217" s="38"/>
      <c r="JL217" s="38"/>
      <c r="JM217" s="38"/>
      <c r="JN217" s="38"/>
      <c r="JO217" s="38"/>
      <c r="JP217" s="38"/>
      <c r="JQ217" s="38"/>
      <c r="JR217" s="38"/>
      <c r="JS217" s="38"/>
      <c r="JT217" s="38"/>
      <c r="JU217" s="38"/>
      <c r="JV217" s="38"/>
      <c r="JW217" s="38"/>
      <c r="JX217" s="38"/>
      <c r="JY217" s="38"/>
      <c r="JZ217" s="38"/>
      <c r="KA217" s="38"/>
      <c r="KB217" s="38"/>
      <c r="KC217" s="38"/>
      <c r="KD217" s="38"/>
      <c r="KE217" s="38"/>
      <c r="KF217" s="38"/>
      <c r="KG217" s="38"/>
      <c r="KH217" s="38"/>
      <c r="KI217" s="38"/>
      <c r="KJ217" s="38"/>
      <c r="KK217" s="38"/>
      <c r="KL217" s="38"/>
      <c r="KM217" s="38"/>
      <c r="KN217" s="38"/>
      <c r="KO217" s="38"/>
      <c r="KP217" s="38"/>
      <c r="KQ217" s="38"/>
      <c r="KR217" s="38"/>
      <c r="KS217" s="38"/>
      <c r="KT217" s="38"/>
      <c r="KU217" s="38"/>
      <c r="KV217" s="38"/>
      <c r="KW217" s="38"/>
      <c r="KX217" s="38"/>
      <c r="KY217" s="38"/>
      <c r="KZ217" s="38"/>
      <c r="LA217" s="38"/>
      <c r="LB217" s="38"/>
      <c r="LC217" s="38"/>
      <c r="LD217" s="38"/>
      <c r="LE217" s="38"/>
      <c r="LF217" s="38"/>
      <c r="LG217" s="38"/>
      <c r="LH217" s="38"/>
      <c r="LI217" s="38"/>
      <c r="LJ217" s="38"/>
      <c r="LK217" s="38"/>
    </row>
    <row r="218" spans="2:323" x14ac:dyDescent="0.2">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c r="FS218" s="38"/>
      <c r="FT218" s="38"/>
      <c r="FU218" s="38"/>
      <c r="FV218" s="38"/>
      <c r="FW218" s="38"/>
      <c r="FX218" s="38"/>
      <c r="FY218" s="38"/>
      <c r="FZ218" s="38"/>
      <c r="GA218" s="38"/>
      <c r="GB218" s="38"/>
      <c r="GC218" s="38"/>
      <c r="GD218" s="38"/>
      <c r="GE218" s="38"/>
      <c r="GF218" s="38"/>
      <c r="GG218" s="38"/>
      <c r="GH218" s="38"/>
      <c r="GI218" s="38"/>
      <c r="GJ218" s="38"/>
      <c r="GK218" s="38"/>
      <c r="GL218" s="38"/>
      <c r="GM218" s="38"/>
      <c r="GN218" s="38"/>
      <c r="GO218" s="38"/>
      <c r="GP218" s="38"/>
      <c r="GQ218" s="38"/>
      <c r="GR218" s="38"/>
      <c r="GS218" s="38"/>
      <c r="GT218" s="38"/>
      <c r="GU218" s="38"/>
      <c r="GV218" s="38"/>
      <c r="GW218" s="38"/>
      <c r="GX218" s="38"/>
      <c r="GY218" s="38"/>
      <c r="GZ218" s="38"/>
      <c r="HA218" s="38"/>
      <c r="HB218" s="38"/>
      <c r="HC218" s="38"/>
      <c r="HD218" s="38"/>
      <c r="HE218" s="38"/>
      <c r="HF218" s="38"/>
      <c r="HG218" s="38"/>
      <c r="HH218" s="38"/>
      <c r="HI218" s="38"/>
      <c r="HJ218" s="38"/>
      <c r="HK218" s="38"/>
      <c r="HL218" s="38"/>
      <c r="HM218" s="38"/>
      <c r="HN218" s="38"/>
      <c r="HO218" s="38"/>
      <c r="HP218" s="38"/>
      <c r="HQ218" s="38"/>
      <c r="HR218" s="38"/>
      <c r="HS218" s="38"/>
      <c r="HT218" s="38"/>
      <c r="HU218" s="38"/>
      <c r="HV218" s="38"/>
      <c r="HW218" s="38"/>
      <c r="HX218" s="38"/>
      <c r="HY218" s="38"/>
      <c r="HZ218" s="38"/>
      <c r="IA218" s="38"/>
      <c r="IB218" s="38"/>
      <c r="IC218" s="38"/>
      <c r="ID218" s="38"/>
      <c r="IE218" s="38"/>
      <c r="IF218" s="38"/>
      <c r="IG218" s="38"/>
      <c r="IH218" s="38"/>
      <c r="II218" s="38"/>
      <c r="IJ218" s="38"/>
      <c r="IK218" s="38"/>
      <c r="IL218" s="38"/>
      <c r="IM218" s="38"/>
      <c r="IN218" s="38"/>
      <c r="IO218" s="38"/>
      <c r="IP218" s="38"/>
      <c r="IQ218" s="38"/>
      <c r="IR218" s="38"/>
      <c r="IS218" s="38"/>
      <c r="IT218" s="38"/>
      <c r="IU218" s="38"/>
      <c r="IV218" s="38"/>
      <c r="IW218" s="38"/>
      <c r="IX218" s="38"/>
      <c r="IY218" s="38"/>
      <c r="IZ218" s="38"/>
      <c r="JA218" s="38"/>
      <c r="JB218" s="38"/>
      <c r="JC218" s="38"/>
      <c r="JD218" s="38"/>
      <c r="JE218" s="38"/>
      <c r="JF218" s="38"/>
      <c r="JG218" s="38"/>
      <c r="JH218" s="38"/>
      <c r="JI218" s="38"/>
      <c r="JJ218" s="38"/>
      <c r="JK218" s="38"/>
      <c r="JL218" s="38"/>
      <c r="JM218" s="38"/>
      <c r="JN218" s="38"/>
      <c r="JO218" s="38"/>
      <c r="JP218" s="38"/>
      <c r="JQ218" s="38"/>
      <c r="JR218" s="38"/>
      <c r="JS218" s="38"/>
      <c r="JT218" s="38"/>
      <c r="JU218" s="38"/>
      <c r="JV218" s="38"/>
      <c r="JW218" s="38"/>
      <c r="JX218" s="38"/>
      <c r="JY218" s="38"/>
      <c r="JZ218" s="38"/>
      <c r="KA218" s="38"/>
      <c r="KB218" s="38"/>
      <c r="KC218" s="38"/>
      <c r="KD218" s="38"/>
      <c r="KE218" s="38"/>
      <c r="KF218" s="38"/>
      <c r="KG218" s="38"/>
      <c r="KH218" s="38"/>
      <c r="KI218" s="38"/>
      <c r="KJ218" s="38"/>
      <c r="KK218" s="38"/>
      <c r="KL218" s="38"/>
      <c r="KM218" s="38"/>
      <c r="KN218" s="38"/>
      <c r="KO218" s="38"/>
      <c r="KP218" s="38"/>
      <c r="KQ218" s="38"/>
      <c r="KR218" s="38"/>
      <c r="KS218" s="38"/>
      <c r="KT218" s="38"/>
      <c r="KU218" s="38"/>
      <c r="KV218" s="38"/>
      <c r="KW218" s="38"/>
      <c r="KX218" s="38"/>
      <c r="KY218" s="38"/>
      <c r="KZ218" s="38"/>
      <c r="LA218" s="38"/>
      <c r="LB218" s="38"/>
      <c r="LC218" s="38"/>
      <c r="LD218" s="38"/>
      <c r="LE218" s="38"/>
      <c r="LF218" s="38"/>
      <c r="LG218" s="38"/>
      <c r="LH218" s="38"/>
      <c r="LI218" s="38"/>
      <c r="LJ218" s="38"/>
      <c r="LK218" s="38"/>
    </row>
    <row r="219" spans="2:323" x14ac:dyDescent="0.2">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c r="FS219" s="38"/>
      <c r="FT219" s="38"/>
      <c r="FU219" s="38"/>
      <c r="FV219" s="38"/>
      <c r="FW219" s="38"/>
      <c r="FX219" s="38"/>
      <c r="FY219" s="38"/>
      <c r="FZ219" s="38"/>
      <c r="GA219" s="38"/>
      <c r="GB219" s="38"/>
      <c r="GC219" s="38"/>
      <c r="GD219" s="38"/>
      <c r="GE219" s="38"/>
      <c r="GF219" s="38"/>
      <c r="GG219" s="38"/>
      <c r="GH219" s="38"/>
      <c r="GI219" s="38"/>
      <c r="GJ219" s="38"/>
      <c r="GK219" s="38"/>
      <c r="GL219" s="38"/>
      <c r="GM219" s="38"/>
      <c r="GN219" s="38"/>
      <c r="GO219" s="38"/>
      <c r="GP219" s="38"/>
      <c r="GQ219" s="38"/>
      <c r="GR219" s="38"/>
      <c r="GS219" s="38"/>
      <c r="GT219" s="38"/>
      <c r="GU219" s="38"/>
      <c r="GV219" s="38"/>
      <c r="GW219" s="38"/>
      <c r="GX219" s="38"/>
      <c r="GY219" s="38"/>
      <c r="GZ219" s="38"/>
      <c r="HA219" s="38"/>
      <c r="HB219" s="38"/>
      <c r="HC219" s="38"/>
      <c r="HD219" s="38"/>
      <c r="HE219" s="38"/>
      <c r="HF219" s="38"/>
      <c r="HG219" s="38"/>
      <c r="HH219" s="38"/>
      <c r="HI219" s="38"/>
      <c r="HJ219" s="38"/>
      <c r="HK219" s="38"/>
      <c r="HL219" s="38"/>
      <c r="HM219" s="38"/>
      <c r="HN219" s="38"/>
      <c r="HO219" s="38"/>
      <c r="HP219" s="38"/>
      <c r="HQ219" s="38"/>
      <c r="HR219" s="38"/>
      <c r="HS219" s="38"/>
      <c r="HT219" s="38"/>
      <c r="HU219" s="38"/>
      <c r="HV219" s="38"/>
      <c r="HW219" s="38"/>
      <c r="HX219" s="38"/>
      <c r="HY219" s="38"/>
      <c r="HZ219" s="38"/>
      <c r="IA219" s="38"/>
      <c r="IB219" s="38"/>
      <c r="IC219" s="38"/>
      <c r="ID219" s="38"/>
      <c r="IE219" s="38"/>
      <c r="IF219" s="38"/>
      <c r="IG219" s="38"/>
      <c r="IH219" s="38"/>
      <c r="II219" s="38"/>
      <c r="IJ219" s="38"/>
      <c r="IK219" s="38"/>
      <c r="IL219" s="38"/>
      <c r="IM219" s="38"/>
      <c r="IN219" s="38"/>
      <c r="IO219" s="38"/>
      <c r="IP219" s="38"/>
      <c r="IQ219" s="38"/>
      <c r="IR219" s="38"/>
      <c r="IS219" s="38"/>
      <c r="IT219" s="38"/>
      <c r="IU219" s="38"/>
      <c r="IV219" s="38"/>
      <c r="IW219" s="38"/>
      <c r="IX219" s="38"/>
      <c r="IY219" s="38"/>
      <c r="IZ219" s="38"/>
      <c r="JA219" s="38"/>
      <c r="JB219" s="38"/>
      <c r="JC219" s="38"/>
      <c r="JD219" s="38"/>
      <c r="JE219" s="38"/>
      <c r="JF219" s="38"/>
      <c r="JG219" s="38"/>
      <c r="JH219" s="38"/>
      <c r="JI219" s="38"/>
      <c r="JJ219" s="38"/>
      <c r="JK219" s="38"/>
      <c r="JL219" s="38"/>
      <c r="JM219" s="38"/>
      <c r="JN219" s="38"/>
      <c r="JO219" s="38"/>
      <c r="JP219" s="38"/>
      <c r="JQ219" s="38"/>
      <c r="JR219" s="38"/>
      <c r="JS219" s="38"/>
      <c r="JT219" s="38"/>
      <c r="JU219" s="38"/>
      <c r="JV219" s="38"/>
      <c r="JW219" s="38"/>
      <c r="JX219" s="38"/>
      <c r="JY219" s="38"/>
      <c r="JZ219" s="38"/>
      <c r="KA219" s="38"/>
      <c r="KB219" s="38"/>
      <c r="KC219" s="38"/>
      <c r="KD219" s="38"/>
      <c r="KE219" s="38"/>
      <c r="KF219" s="38"/>
      <c r="KG219" s="38"/>
      <c r="KH219" s="38"/>
      <c r="KI219" s="38"/>
      <c r="KJ219" s="38"/>
      <c r="KK219" s="38"/>
      <c r="KL219" s="38"/>
      <c r="KM219" s="38"/>
      <c r="KN219" s="38"/>
      <c r="KO219" s="38"/>
      <c r="KP219" s="38"/>
      <c r="KQ219" s="38"/>
      <c r="KR219" s="38"/>
      <c r="KS219" s="38"/>
      <c r="KT219" s="38"/>
      <c r="KU219" s="38"/>
      <c r="KV219" s="38"/>
      <c r="KW219" s="38"/>
      <c r="KX219" s="38"/>
      <c r="KY219" s="38"/>
      <c r="KZ219" s="38"/>
      <c r="LA219" s="38"/>
      <c r="LB219" s="38"/>
      <c r="LC219" s="38"/>
      <c r="LD219" s="38"/>
      <c r="LE219" s="38"/>
      <c r="LF219" s="38"/>
      <c r="LG219" s="38"/>
      <c r="LH219" s="38"/>
      <c r="LI219" s="38"/>
      <c r="LJ219" s="38"/>
      <c r="LK219" s="38"/>
    </row>
    <row r="220" spans="2:323" x14ac:dyDescent="0.2">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c r="FS220" s="38"/>
      <c r="FT220" s="38"/>
      <c r="FU220" s="38"/>
      <c r="FV220" s="38"/>
      <c r="FW220" s="38"/>
      <c r="FX220" s="38"/>
      <c r="FY220" s="38"/>
      <c r="FZ220" s="38"/>
      <c r="GA220" s="38"/>
      <c r="GB220" s="38"/>
      <c r="GC220" s="38"/>
      <c r="GD220" s="38"/>
      <c r="GE220" s="38"/>
      <c r="GF220" s="38"/>
      <c r="GG220" s="38"/>
      <c r="GH220" s="38"/>
      <c r="GI220" s="38"/>
      <c r="GJ220" s="38"/>
      <c r="GK220" s="38"/>
      <c r="GL220" s="38"/>
      <c r="GM220" s="38"/>
      <c r="GN220" s="38"/>
      <c r="GO220" s="38"/>
      <c r="GP220" s="38"/>
      <c r="GQ220" s="38"/>
      <c r="GR220" s="38"/>
      <c r="GS220" s="38"/>
      <c r="GT220" s="38"/>
      <c r="GU220" s="38"/>
      <c r="GV220" s="38"/>
      <c r="GW220" s="38"/>
      <c r="GX220" s="38"/>
      <c r="GY220" s="38"/>
      <c r="GZ220" s="38"/>
      <c r="HA220" s="38"/>
      <c r="HB220" s="38"/>
      <c r="HC220" s="38"/>
      <c r="HD220" s="38"/>
      <c r="HE220" s="38"/>
      <c r="HF220" s="38"/>
      <c r="HG220" s="38"/>
      <c r="HH220" s="38"/>
      <c r="HI220" s="38"/>
      <c r="HJ220" s="38"/>
      <c r="HK220" s="38"/>
      <c r="HL220" s="38"/>
      <c r="HM220" s="38"/>
      <c r="HN220" s="38"/>
      <c r="HO220" s="38"/>
      <c r="HP220" s="38"/>
      <c r="HQ220" s="38"/>
      <c r="HR220" s="38"/>
      <c r="HS220" s="38"/>
      <c r="HT220" s="38"/>
      <c r="HU220" s="38"/>
      <c r="HV220" s="38"/>
      <c r="HW220" s="38"/>
      <c r="HX220" s="38"/>
      <c r="HY220" s="38"/>
      <c r="HZ220" s="38"/>
      <c r="IA220" s="38"/>
      <c r="IB220" s="38"/>
      <c r="IC220" s="38"/>
      <c r="ID220" s="38"/>
      <c r="IE220" s="38"/>
      <c r="IF220" s="38"/>
      <c r="IG220" s="38"/>
      <c r="IH220" s="38"/>
      <c r="II220" s="38"/>
      <c r="IJ220" s="38"/>
      <c r="IK220" s="38"/>
      <c r="IL220" s="38"/>
      <c r="IM220" s="38"/>
      <c r="IN220" s="38"/>
      <c r="IO220" s="38"/>
      <c r="IP220" s="38"/>
      <c r="IQ220" s="38"/>
      <c r="IR220" s="38"/>
      <c r="IS220" s="38"/>
      <c r="IT220" s="38"/>
      <c r="IU220" s="38"/>
      <c r="IV220" s="38"/>
      <c r="IW220" s="38"/>
      <c r="IX220" s="38"/>
      <c r="IY220" s="38"/>
      <c r="IZ220" s="38"/>
      <c r="JA220" s="38"/>
      <c r="JB220" s="38"/>
      <c r="JC220" s="38"/>
      <c r="JD220" s="38"/>
      <c r="JE220" s="38"/>
      <c r="JF220" s="38"/>
      <c r="JG220" s="38"/>
      <c r="JH220" s="38"/>
      <c r="JI220" s="38"/>
      <c r="JJ220" s="38"/>
      <c r="JK220" s="38"/>
      <c r="JL220" s="38"/>
      <c r="JM220" s="38"/>
      <c r="JN220" s="38"/>
      <c r="JO220" s="38"/>
      <c r="JP220" s="38"/>
      <c r="JQ220" s="38"/>
      <c r="JR220" s="38"/>
      <c r="JS220" s="38"/>
      <c r="JT220" s="38"/>
      <c r="JU220" s="38"/>
      <c r="JV220" s="38"/>
      <c r="JW220" s="38"/>
      <c r="JX220" s="38"/>
      <c r="JY220" s="38"/>
      <c r="JZ220" s="38"/>
      <c r="KA220" s="38"/>
      <c r="KB220" s="38"/>
      <c r="KC220" s="38"/>
      <c r="KD220" s="38"/>
      <c r="KE220" s="38"/>
      <c r="KF220" s="38"/>
      <c r="KG220" s="38"/>
      <c r="KH220" s="38"/>
      <c r="KI220" s="38"/>
      <c r="KJ220" s="38"/>
      <c r="KK220" s="38"/>
      <c r="KL220" s="38"/>
      <c r="KM220" s="38"/>
      <c r="KN220" s="38"/>
      <c r="KO220" s="38"/>
      <c r="KP220" s="38"/>
      <c r="KQ220" s="38"/>
      <c r="KR220" s="38"/>
      <c r="KS220" s="38"/>
      <c r="KT220" s="38"/>
      <c r="KU220" s="38"/>
      <c r="KV220" s="38"/>
      <c r="KW220" s="38"/>
      <c r="KX220" s="38"/>
      <c r="KY220" s="38"/>
      <c r="KZ220" s="38"/>
      <c r="LA220" s="38"/>
      <c r="LB220" s="38"/>
      <c r="LC220" s="38"/>
      <c r="LD220" s="38"/>
      <c r="LE220" s="38"/>
      <c r="LF220" s="38"/>
      <c r="LG220" s="38"/>
      <c r="LH220" s="38"/>
      <c r="LI220" s="38"/>
      <c r="LJ220" s="38"/>
      <c r="LK220" s="38"/>
    </row>
    <row r="221" spans="2:323" x14ac:dyDescent="0.2">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38"/>
      <c r="BZ221" s="38"/>
      <c r="CA221" s="38"/>
      <c r="CB221" s="38"/>
      <c r="CC221" s="38"/>
      <c r="CD221" s="38"/>
      <c r="CE221" s="38"/>
      <c r="CF221" s="38"/>
      <c r="CG221" s="38"/>
      <c r="CH221" s="38"/>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c r="FA221" s="38"/>
      <c r="FB221" s="38"/>
      <c r="FC221" s="38"/>
      <c r="FD221" s="38"/>
      <c r="FE221" s="38"/>
      <c r="FF221" s="38"/>
      <c r="FG221" s="38"/>
      <c r="FH221" s="38"/>
      <c r="FI221" s="38"/>
      <c r="FJ221" s="38"/>
      <c r="FK221" s="38"/>
      <c r="FL221" s="38"/>
      <c r="FM221" s="38"/>
      <c r="FN221" s="38"/>
      <c r="FO221" s="38"/>
      <c r="FP221" s="38"/>
      <c r="FQ221" s="38"/>
      <c r="FR221" s="38"/>
      <c r="FS221" s="38"/>
      <c r="FT221" s="38"/>
      <c r="FU221" s="38"/>
      <c r="FV221" s="38"/>
      <c r="FW221" s="38"/>
      <c r="FX221" s="38"/>
      <c r="FY221" s="38"/>
      <c r="FZ221" s="38"/>
      <c r="GA221" s="38"/>
      <c r="GB221" s="38"/>
      <c r="GC221" s="38"/>
      <c r="GD221" s="38"/>
      <c r="GE221" s="38"/>
      <c r="GF221" s="38"/>
      <c r="GG221" s="38"/>
      <c r="GH221" s="38"/>
      <c r="GI221" s="38"/>
      <c r="GJ221" s="38"/>
      <c r="GK221" s="38"/>
      <c r="GL221" s="38"/>
      <c r="GM221" s="38"/>
      <c r="GN221" s="38"/>
      <c r="GO221" s="38"/>
      <c r="GP221" s="38"/>
      <c r="GQ221" s="38"/>
      <c r="GR221" s="38"/>
      <c r="GS221" s="38"/>
      <c r="GT221" s="38"/>
      <c r="GU221" s="38"/>
      <c r="GV221" s="38"/>
      <c r="GW221" s="38"/>
      <c r="GX221" s="38"/>
      <c r="GY221" s="38"/>
      <c r="GZ221" s="38"/>
      <c r="HA221" s="38"/>
      <c r="HB221" s="38"/>
      <c r="HC221" s="38"/>
      <c r="HD221" s="38"/>
      <c r="HE221" s="38"/>
      <c r="HF221" s="38"/>
      <c r="HG221" s="38"/>
      <c r="HH221" s="38"/>
      <c r="HI221" s="38"/>
      <c r="HJ221" s="38"/>
      <c r="HK221" s="38"/>
      <c r="HL221" s="38"/>
      <c r="HM221" s="38"/>
      <c r="HN221" s="38"/>
      <c r="HO221" s="38"/>
      <c r="HP221" s="38"/>
      <c r="HQ221" s="38"/>
      <c r="HR221" s="38"/>
      <c r="HS221" s="38"/>
      <c r="HT221" s="38"/>
      <c r="HU221" s="38"/>
      <c r="HV221" s="38"/>
      <c r="HW221" s="38"/>
      <c r="HX221" s="38"/>
      <c r="HY221" s="38"/>
      <c r="HZ221" s="38"/>
      <c r="IA221" s="38"/>
      <c r="IB221" s="38"/>
      <c r="IC221" s="38"/>
      <c r="ID221" s="38"/>
      <c r="IE221" s="38"/>
      <c r="IF221" s="38"/>
      <c r="IG221" s="38"/>
      <c r="IH221" s="38"/>
      <c r="II221" s="38"/>
      <c r="IJ221" s="38"/>
      <c r="IK221" s="38"/>
      <c r="IL221" s="38"/>
      <c r="IM221" s="38"/>
      <c r="IN221" s="38"/>
      <c r="IO221" s="38"/>
      <c r="IP221" s="38"/>
      <c r="IQ221" s="38"/>
      <c r="IR221" s="38"/>
      <c r="IS221" s="38"/>
      <c r="IT221" s="38"/>
      <c r="IU221" s="38"/>
      <c r="IV221" s="38"/>
      <c r="IW221" s="38"/>
      <c r="IX221" s="38"/>
      <c r="IY221" s="38"/>
      <c r="IZ221" s="38"/>
      <c r="JA221" s="38"/>
      <c r="JB221" s="38"/>
      <c r="JC221" s="38"/>
      <c r="JD221" s="38"/>
      <c r="JE221" s="38"/>
      <c r="JF221" s="38"/>
      <c r="JG221" s="38"/>
      <c r="JH221" s="38"/>
      <c r="JI221" s="38"/>
      <c r="JJ221" s="38"/>
      <c r="JK221" s="38"/>
      <c r="JL221" s="38"/>
      <c r="JM221" s="38"/>
      <c r="JN221" s="38"/>
      <c r="JO221" s="38"/>
      <c r="JP221" s="38"/>
      <c r="JQ221" s="38"/>
      <c r="JR221" s="38"/>
      <c r="JS221" s="38"/>
      <c r="JT221" s="38"/>
      <c r="JU221" s="38"/>
      <c r="JV221" s="38"/>
      <c r="JW221" s="38"/>
      <c r="JX221" s="38"/>
      <c r="JY221" s="38"/>
      <c r="JZ221" s="38"/>
      <c r="KA221" s="38"/>
      <c r="KB221" s="38"/>
      <c r="KC221" s="38"/>
      <c r="KD221" s="38"/>
      <c r="KE221" s="38"/>
      <c r="KF221" s="38"/>
      <c r="KG221" s="38"/>
      <c r="KH221" s="38"/>
      <c r="KI221" s="38"/>
      <c r="KJ221" s="38"/>
      <c r="KK221" s="38"/>
      <c r="KL221" s="38"/>
      <c r="KM221" s="38"/>
      <c r="KN221" s="38"/>
      <c r="KO221" s="38"/>
      <c r="KP221" s="38"/>
      <c r="KQ221" s="38"/>
      <c r="KR221" s="38"/>
      <c r="KS221" s="38"/>
      <c r="KT221" s="38"/>
      <c r="KU221" s="38"/>
      <c r="KV221" s="38"/>
      <c r="KW221" s="38"/>
      <c r="KX221" s="38"/>
      <c r="KY221" s="38"/>
      <c r="KZ221" s="38"/>
      <c r="LA221" s="38"/>
      <c r="LB221" s="38"/>
      <c r="LC221" s="38"/>
      <c r="LD221" s="38"/>
      <c r="LE221" s="38"/>
      <c r="LF221" s="38"/>
      <c r="LG221" s="38"/>
      <c r="LH221" s="38"/>
      <c r="LI221" s="38"/>
      <c r="LJ221" s="38"/>
      <c r="LK221" s="38"/>
    </row>
    <row r="222" spans="2:323" x14ac:dyDescent="0.2">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c r="DY222" s="38"/>
      <c r="DZ222" s="38"/>
      <c r="EA222" s="38"/>
      <c r="EB222" s="38"/>
      <c r="EC222" s="38"/>
      <c r="ED222" s="38"/>
      <c r="EE222" s="38"/>
      <c r="EF222" s="38"/>
      <c r="EG222" s="38"/>
      <c r="EH222" s="38"/>
      <c r="EI222" s="38"/>
      <c r="EJ222" s="38"/>
      <c r="EK222" s="38"/>
      <c r="EL222" s="38"/>
      <c r="EM222" s="38"/>
      <c r="EN222" s="38"/>
      <c r="EO222" s="38"/>
      <c r="EP222" s="38"/>
      <c r="EQ222" s="38"/>
      <c r="ER222" s="38"/>
      <c r="ES222" s="38"/>
      <c r="ET222" s="38"/>
      <c r="EU222" s="38"/>
      <c r="EV222" s="38"/>
      <c r="EW222" s="38"/>
      <c r="EX222" s="38"/>
      <c r="EY222" s="38"/>
      <c r="EZ222" s="38"/>
      <c r="FA222" s="38"/>
      <c r="FB222" s="38"/>
      <c r="FC222" s="38"/>
      <c r="FD222" s="38"/>
      <c r="FE222" s="38"/>
      <c r="FF222" s="38"/>
      <c r="FG222" s="38"/>
      <c r="FH222" s="38"/>
      <c r="FI222" s="38"/>
      <c r="FJ222" s="38"/>
      <c r="FK222" s="38"/>
      <c r="FL222" s="38"/>
      <c r="FM222" s="38"/>
      <c r="FN222" s="38"/>
      <c r="FO222" s="38"/>
      <c r="FP222" s="38"/>
      <c r="FQ222" s="38"/>
      <c r="FR222" s="38"/>
      <c r="FS222" s="38"/>
      <c r="FT222" s="38"/>
      <c r="FU222" s="38"/>
      <c r="FV222" s="38"/>
      <c r="FW222" s="38"/>
      <c r="FX222" s="38"/>
      <c r="FY222" s="38"/>
      <c r="FZ222" s="38"/>
      <c r="GA222" s="38"/>
      <c r="GB222" s="38"/>
      <c r="GC222" s="38"/>
      <c r="GD222" s="38"/>
      <c r="GE222" s="38"/>
      <c r="GF222" s="38"/>
      <c r="GG222" s="38"/>
      <c r="GH222" s="38"/>
      <c r="GI222" s="38"/>
      <c r="GJ222" s="38"/>
      <c r="GK222" s="38"/>
      <c r="GL222" s="38"/>
      <c r="GM222" s="38"/>
      <c r="GN222" s="38"/>
      <c r="GO222" s="38"/>
      <c r="GP222" s="38"/>
      <c r="GQ222" s="38"/>
      <c r="GR222" s="38"/>
      <c r="GS222" s="38"/>
      <c r="GT222" s="38"/>
      <c r="GU222" s="38"/>
      <c r="GV222" s="38"/>
      <c r="GW222" s="38"/>
      <c r="GX222" s="38"/>
      <c r="GY222" s="38"/>
      <c r="GZ222" s="38"/>
      <c r="HA222" s="38"/>
      <c r="HB222" s="38"/>
      <c r="HC222" s="38"/>
      <c r="HD222" s="38"/>
      <c r="HE222" s="38"/>
      <c r="HF222" s="38"/>
      <c r="HG222" s="38"/>
      <c r="HH222" s="38"/>
      <c r="HI222" s="38"/>
      <c r="HJ222" s="38"/>
      <c r="HK222" s="38"/>
      <c r="HL222" s="38"/>
      <c r="HM222" s="38"/>
      <c r="HN222" s="38"/>
      <c r="HO222" s="38"/>
      <c r="HP222" s="38"/>
      <c r="HQ222" s="38"/>
      <c r="HR222" s="38"/>
      <c r="HS222" s="38"/>
      <c r="HT222" s="38"/>
      <c r="HU222" s="38"/>
      <c r="HV222" s="38"/>
      <c r="HW222" s="38"/>
      <c r="HX222" s="38"/>
      <c r="HY222" s="38"/>
      <c r="HZ222" s="38"/>
      <c r="IA222" s="38"/>
      <c r="IB222" s="38"/>
      <c r="IC222" s="38"/>
      <c r="ID222" s="38"/>
      <c r="IE222" s="38"/>
      <c r="IF222" s="38"/>
      <c r="IG222" s="38"/>
      <c r="IH222" s="38"/>
      <c r="II222" s="38"/>
      <c r="IJ222" s="38"/>
      <c r="IK222" s="38"/>
      <c r="IL222" s="38"/>
      <c r="IM222" s="38"/>
      <c r="IN222" s="38"/>
      <c r="IO222" s="38"/>
      <c r="IP222" s="38"/>
      <c r="IQ222" s="38"/>
      <c r="IR222" s="38"/>
      <c r="IS222" s="38"/>
      <c r="IT222" s="38"/>
      <c r="IU222" s="38"/>
      <c r="IV222" s="38"/>
      <c r="IW222" s="38"/>
      <c r="IX222" s="38"/>
      <c r="IY222" s="38"/>
      <c r="IZ222" s="38"/>
      <c r="JA222" s="38"/>
      <c r="JB222" s="38"/>
      <c r="JC222" s="38"/>
      <c r="JD222" s="38"/>
      <c r="JE222" s="38"/>
      <c r="JF222" s="38"/>
      <c r="JG222" s="38"/>
      <c r="JH222" s="38"/>
      <c r="JI222" s="38"/>
      <c r="JJ222" s="38"/>
      <c r="JK222" s="38"/>
      <c r="JL222" s="38"/>
      <c r="JM222" s="38"/>
      <c r="JN222" s="38"/>
      <c r="JO222" s="38"/>
      <c r="JP222" s="38"/>
      <c r="JQ222" s="38"/>
      <c r="JR222" s="38"/>
      <c r="JS222" s="38"/>
      <c r="JT222" s="38"/>
      <c r="JU222" s="38"/>
      <c r="JV222" s="38"/>
      <c r="JW222" s="38"/>
      <c r="JX222" s="38"/>
      <c r="JY222" s="38"/>
      <c r="JZ222" s="38"/>
      <c r="KA222" s="38"/>
      <c r="KB222" s="38"/>
      <c r="KC222" s="38"/>
      <c r="KD222" s="38"/>
      <c r="KE222" s="38"/>
      <c r="KF222" s="38"/>
      <c r="KG222" s="38"/>
      <c r="KH222" s="38"/>
      <c r="KI222" s="38"/>
      <c r="KJ222" s="38"/>
      <c r="KK222" s="38"/>
      <c r="KL222" s="38"/>
      <c r="KM222" s="38"/>
      <c r="KN222" s="38"/>
      <c r="KO222" s="38"/>
      <c r="KP222" s="38"/>
      <c r="KQ222" s="38"/>
      <c r="KR222" s="38"/>
      <c r="KS222" s="38"/>
      <c r="KT222" s="38"/>
      <c r="KU222" s="38"/>
      <c r="KV222" s="38"/>
      <c r="KW222" s="38"/>
      <c r="KX222" s="38"/>
      <c r="KY222" s="38"/>
      <c r="KZ222" s="38"/>
      <c r="LA222" s="38"/>
      <c r="LB222" s="38"/>
      <c r="LC222" s="38"/>
      <c r="LD222" s="38"/>
      <c r="LE222" s="38"/>
      <c r="LF222" s="38"/>
      <c r="LG222" s="38"/>
      <c r="LH222" s="38"/>
      <c r="LI222" s="38"/>
      <c r="LJ222" s="38"/>
      <c r="LK222" s="38"/>
    </row>
    <row r="223" spans="2:323" x14ac:dyDescent="0.2">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38"/>
      <c r="BZ223" s="38"/>
      <c r="CA223" s="38"/>
      <c r="CB223" s="38"/>
      <c r="CC223" s="38"/>
      <c r="CD223" s="38"/>
      <c r="CE223" s="38"/>
      <c r="CF223" s="38"/>
      <c r="CG223" s="38"/>
      <c r="CH223" s="38"/>
      <c r="CI223" s="38"/>
      <c r="CJ223" s="38"/>
      <c r="CK223" s="38"/>
      <c r="CL223" s="38"/>
      <c r="CM223" s="38"/>
      <c r="CN223" s="38"/>
      <c r="CO223" s="38"/>
      <c r="CP223" s="38"/>
      <c r="CQ223" s="38"/>
      <c r="CR223" s="38"/>
      <c r="CS223" s="38"/>
      <c r="CT223" s="38"/>
      <c r="CU223" s="38"/>
      <c r="CV223" s="38"/>
      <c r="CW223" s="38"/>
      <c r="CX223" s="38"/>
      <c r="CY223" s="38"/>
      <c r="CZ223" s="38"/>
      <c r="DA223" s="38"/>
      <c r="DB223" s="38"/>
      <c r="DC223" s="38"/>
      <c r="DD223" s="38"/>
      <c r="DE223" s="38"/>
      <c r="DF223" s="38"/>
      <c r="DG223" s="38"/>
      <c r="DH223" s="38"/>
      <c r="DI223" s="38"/>
      <c r="DJ223" s="38"/>
      <c r="DK223" s="38"/>
      <c r="DL223" s="38"/>
      <c r="DM223" s="38"/>
      <c r="DN223" s="38"/>
      <c r="DO223" s="38"/>
      <c r="DP223" s="38"/>
      <c r="DQ223" s="38"/>
      <c r="DR223" s="38"/>
      <c r="DS223" s="38"/>
      <c r="DT223" s="38"/>
      <c r="DU223" s="38"/>
      <c r="DV223" s="38"/>
      <c r="DW223" s="38"/>
      <c r="DX223" s="38"/>
      <c r="DY223" s="38"/>
      <c r="DZ223" s="38"/>
      <c r="EA223" s="38"/>
      <c r="EB223" s="38"/>
      <c r="EC223" s="38"/>
      <c r="ED223" s="38"/>
      <c r="EE223" s="38"/>
      <c r="EF223" s="38"/>
      <c r="EG223" s="38"/>
      <c r="EH223" s="38"/>
      <c r="EI223" s="38"/>
      <c r="EJ223" s="38"/>
      <c r="EK223" s="38"/>
      <c r="EL223" s="38"/>
      <c r="EM223" s="38"/>
      <c r="EN223" s="38"/>
      <c r="EO223" s="38"/>
      <c r="EP223" s="38"/>
      <c r="EQ223" s="38"/>
      <c r="ER223" s="38"/>
      <c r="ES223" s="38"/>
      <c r="ET223" s="38"/>
      <c r="EU223" s="38"/>
      <c r="EV223" s="38"/>
      <c r="EW223" s="38"/>
      <c r="EX223" s="38"/>
      <c r="EY223" s="38"/>
      <c r="EZ223" s="38"/>
      <c r="FA223" s="38"/>
      <c r="FB223" s="38"/>
      <c r="FC223" s="38"/>
      <c r="FD223" s="38"/>
      <c r="FE223" s="38"/>
      <c r="FF223" s="38"/>
      <c r="FG223" s="38"/>
      <c r="FH223" s="38"/>
      <c r="FI223" s="38"/>
      <c r="FJ223" s="38"/>
      <c r="FK223" s="38"/>
      <c r="FL223" s="38"/>
      <c r="FM223" s="38"/>
      <c r="FN223" s="38"/>
      <c r="FO223" s="38"/>
      <c r="FP223" s="38"/>
      <c r="FQ223" s="38"/>
      <c r="FR223" s="38"/>
      <c r="FS223" s="38"/>
      <c r="FT223" s="38"/>
      <c r="FU223" s="38"/>
      <c r="FV223" s="38"/>
      <c r="FW223" s="38"/>
      <c r="FX223" s="38"/>
      <c r="FY223" s="38"/>
      <c r="FZ223" s="38"/>
      <c r="GA223" s="38"/>
      <c r="GB223" s="38"/>
      <c r="GC223" s="38"/>
      <c r="GD223" s="38"/>
      <c r="GE223" s="38"/>
      <c r="GF223" s="38"/>
      <c r="GG223" s="38"/>
      <c r="GH223" s="38"/>
      <c r="GI223" s="38"/>
      <c r="GJ223" s="38"/>
      <c r="GK223" s="38"/>
      <c r="GL223" s="38"/>
      <c r="GM223" s="38"/>
      <c r="GN223" s="38"/>
      <c r="GO223" s="38"/>
      <c r="GP223" s="38"/>
      <c r="GQ223" s="38"/>
      <c r="GR223" s="38"/>
      <c r="GS223" s="38"/>
      <c r="GT223" s="38"/>
      <c r="GU223" s="38"/>
      <c r="GV223" s="38"/>
      <c r="GW223" s="38"/>
      <c r="GX223" s="38"/>
      <c r="GY223" s="38"/>
      <c r="GZ223" s="38"/>
      <c r="HA223" s="38"/>
      <c r="HB223" s="38"/>
      <c r="HC223" s="38"/>
      <c r="HD223" s="38"/>
      <c r="HE223" s="38"/>
      <c r="HF223" s="38"/>
      <c r="HG223" s="38"/>
      <c r="HH223" s="38"/>
      <c r="HI223" s="38"/>
      <c r="HJ223" s="38"/>
      <c r="HK223" s="38"/>
      <c r="HL223" s="38"/>
      <c r="HM223" s="38"/>
      <c r="HN223" s="38"/>
      <c r="HO223" s="38"/>
      <c r="HP223" s="38"/>
      <c r="HQ223" s="38"/>
      <c r="HR223" s="38"/>
      <c r="HS223" s="38"/>
      <c r="HT223" s="38"/>
      <c r="HU223" s="38"/>
      <c r="HV223" s="38"/>
      <c r="HW223" s="38"/>
      <c r="HX223" s="38"/>
      <c r="HY223" s="38"/>
      <c r="HZ223" s="38"/>
      <c r="IA223" s="38"/>
      <c r="IB223" s="38"/>
      <c r="IC223" s="38"/>
      <c r="ID223" s="38"/>
      <c r="IE223" s="38"/>
      <c r="IF223" s="38"/>
      <c r="IG223" s="38"/>
      <c r="IH223" s="38"/>
      <c r="II223" s="38"/>
      <c r="IJ223" s="38"/>
      <c r="IK223" s="38"/>
      <c r="IL223" s="38"/>
      <c r="IM223" s="38"/>
      <c r="IN223" s="38"/>
      <c r="IO223" s="38"/>
      <c r="IP223" s="38"/>
      <c r="IQ223" s="38"/>
      <c r="IR223" s="38"/>
      <c r="IS223" s="38"/>
      <c r="IT223" s="38"/>
      <c r="IU223" s="38"/>
      <c r="IV223" s="38"/>
      <c r="IW223" s="38"/>
      <c r="IX223" s="38"/>
      <c r="IY223" s="38"/>
      <c r="IZ223" s="38"/>
      <c r="JA223" s="38"/>
      <c r="JB223" s="38"/>
      <c r="JC223" s="38"/>
      <c r="JD223" s="38"/>
      <c r="JE223" s="38"/>
      <c r="JF223" s="38"/>
      <c r="JG223" s="38"/>
      <c r="JH223" s="38"/>
      <c r="JI223" s="38"/>
      <c r="JJ223" s="38"/>
      <c r="JK223" s="38"/>
      <c r="JL223" s="38"/>
      <c r="JM223" s="38"/>
      <c r="JN223" s="38"/>
      <c r="JO223" s="38"/>
      <c r="JP223" s="38"/>
      <c r="JQ223" s="38"/>
      <c r="JR223" s="38"/>
      <c r="JS223" s="38"/>
      <c r="JT223" s="38"/>
      <c r="JU223" s="38"/>
      <c r="JV223" s="38"/>
      <c r="JW223" s="38"/>
      <c r="JX223" s="38"/>
      <c r="JY223" s="38"/>
      <c r="JZ223" s="38"/>
      <c r="KA223" s="38"/>
      <c r="KB223" s="38"/>
      <c r="KC223" s="38"/>
      <c r="KD223" s="38"/>
      <c r="KE223" s="38"/>
      <c r="KF223" s="38"/>
      <c r="KG223" s="38"/>
      <c r="KH223" s="38"/>
      <c r="KI223" s="38"/>
      <c r="KJ223" s="38"/>
      <c r="KK223" s="38"/>
      <c r="KL223" s="38"/>
      <c r="KM223" s="38"/>
      <c r="KN223" s="38"/>
      <c r="KO223" s="38"/>
      <c r="KP223" s="38"/>
      <c r="KQ223" s="38"/>
      <c r="KR223" s="38"/>
      <c r="KS223" s="38"/>
      <c r="KT223" s="38"/>
      <c r="KU223" s="38"/>
      <c r="KV223" s="38"/>
      <c r="KW223" s="38"/>
      <c r="KX223" s="38"/>
      <c r="KY223" s="38"/>
      <c r="KZ223" s="38"/>
      <c r="LA223" s="38"/>
      <c r="LB223" s="38"/>
      <c r="LC223" s="38"/>
      <c r="LD223" s="38"/>
      <c r="LE223" s="38"/>
      <c r="LF223" s="38"/>
      <c r="LG223" s="38"/>
      <c r="LH223" s="38"/>
      <c r="LI223" s="38"/>
      <c r="LJ223" s="38"/>
      <c r="LK223" s="38"/>
    </row>
    <row r="224" spans="2:323" x14ac:dyDescent="0.2">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38"/>
      <c r="BZ224" s="38"/>
      <c r="CA224" s="38"/>
      <c r="CB224" s="38"/>
      <c r="CC224" s="38"/>
      <c r="CD224" s="38"/>
      <c r="CE224" s="38"/>
      <c r="CF224" s="38"/>
      <c r="CG224" s="38"/>
      <c r="CH224" s="38"/>
      <c r="CI224" s="38"/>
      <c r="CJ224" s="38"/>
      <c r="CK224" s="38"/>
      <c r="CL224" s="38"/>
      <c r="CM224" s="38"/>
      <c r="CN224" s="38"/>
      <c r="CO224" s="38"/>
      <c r="CP224" s="38"/>
      <c r="CQ224" s="38"/>
      <c r="CR224" s="38"/>
      <c r="CS224" s="38"/>
      <c r="CT224" s="38"/>
      <c r="CU224" s="38"/>
      <c r="CV224" s="38"/>
      <c r="CW224" s="38"/>
      <c r="CX224" s="38"/>
      <c r="CY224" s="38"/>
      <c r="CZ224" s="38"/>
      <c r="DA224" s="38"/>
      <c r="DB224" s="38"/>
      <c r="DC224" s="38"/>
      <c r="DD224" s="38"/>
      <c r="DE224" s="38"/>
      <c r="DF224" s="38"/>
      <c r="DG224" s="38"/>
      <c r="DH224" s="38"/>
      <c r="DI224" s="38"/>
      <c r="DJ224" s="38"/>
      <c r="DK224" s="38"/>
      <c r="DL224" s="38"/>
      <c r="DM224" s="38"/>
      <c r="DN224" s="38"/>
      <c r="DO224" s="38"/>
      <c r="DP224" s="38"/>
      <c r="DQ224" s="38"/>
      <c r="DR224" s="38"/>
      <c r="DS224" s="38"/>
      <c r="DT224" s="38"/>
      <c r="DU224" s="38"/>
      <c r="DV224" s="38"/>
      <c r="DW224" s="38"/>
      <c r="DX224" s="38"/>
      <c r="DY224" s="38"/>
      <c r="DZ224" s="38"/>
      <c r="EA224" s="38"/>
      <c r="EB224" s="38"/>
      <c r="EC224" s="38"/>
      <c r="ED224" s="38"/>
      <c r="EE224" s="38"/>
      <c r="EF224" s="38"/>
      <c r="EG224" s="38"/>
      <c r="EH224" s="38"/>
      <c r="EI224" s="38"/>
      <c r="EJ224" s="38"/>
      <c r="EK224" s="38"/>
      <c r="EL224" s="38"/>
      <c r="EM224" s="38"/>
      <c r="EN224" s="38"/>
      <c r="EO224" s="38"/>
      <c r="EP224" s="38"/>
      <c r="EQ224" s="38"/>
      <c r="ER224" s="38"/>
      <c r="ES224" s="38"/>
      <c r="ET224" s="38"/>
      <c r="EU224" s="38"/>
      <c r="EV224" s="38"/>
      <c r="EW224" s="38"/>
      <c r="EX224" s="38"/>
      <c r="EY224" s="38"/>
      <c r="EZ224" s="38"/>
      <c r="FA224" s="38"/>
      <c r="FB224" s="38"/>
      <c r="FC224" s="38"/>
      <c r="FD224" s="38"/>
      <c r="FE224" s="38"/>
      <c r="FF224" s="38"/>
      <c r="FG224" s="38"/>
      <c r="FH224" s="38"/>
      <c r="FI224" s="38"/>
      <c r="FJ224" s="38"/>
      <c r="FK224" s="38"/>
      <c r="FL224" s="38"/>
      <c r="FM224" s="38"/>
      <c r="FN224" s="38"/>
      <c r="FO224" s="38"/>
      <c r="FP224" s="38"/>
      <c r="FQ224" s="38"/>
      <c r="FR224" s="38"/>
      <c r="FS224" s="38"/>
      <c r="FT224" s="38"/>
      <c r="FU224" s="38"/>
      <c r="FV224" s="38"/>
      <c r="FW224" s="38"/>
      <c r="FX224" s="38"/>
      <c r="FY224" s="38"/>
      <c r="FZ224" s="38"/>
      <c r="GA224" s="38"/>
      <c r="GB224" s="38"/>
      <c r="GC224" s="38"/>
      <c r="GD224" s="38"/>
      <c r="GE224" s="38"/>
      <c r="GF224" s="38"/>
      <c r="GG224" s="38"/>
      <c r="GH224" s="38"/>
      <c r="GI224" s="38"/>
      <c r="GJ224" s="38"/>
      <c r="GK224" s="38"/>
      <c r="GL224" s="38"/>
      <c r="GM224" s="38"/>
      <c r="GN224" s="38"/>
      <c r="GO224" s="38"/>
      <c r="GP224" s="38"/>
      <c r="GQ224" s="38"/>
      <c r="GR224" s="38"/>
      <c r="GS224" s="38"/>
      <c r="GT224" s="38"/>
      <c r="GU224" s="38"/>
      <c r="GV224" s="38"/>
      <c r="GW224" s="38"/>
      <c r="GX224" s="38"/>
      <c r="GY224" s="38"/>
      <c r="GZ224" s="38"/>
      <c r="HA224" s="38"/>
      <c r="HB224" s="38"/>
      <c r="HC224" s="38"/>
      <c r="HD224" s="38"/>
      <c r="HE224" s="38"/>
      <c r="HF224" s="38"/>
      <c r="HG224" s="38"/>
      <c r="HH224" s="38"/>
      <c r="HI224" s="38"/>
      <c r="HJ224" s="38"/>
      <c r="HK224" s="38"/>
      <c r="HL224" s="38"/>
      <c r="HM224" s="38"/>
      <c r="HN224" s="38"/>
      <c r="HO224" s="38"/>
      <c r="HP224" s="38"/>
      <c r="HQ224" s="38"/>
      <c r="HR224" s="38"/>
      <c r="HS224" s="38"/>
      <c r="HT224" s="38"/>
      <c r="HU224" s="38"/>
      <c r="HV224" s="38"/>
      <c r="HW224" s="38"/>
      <c r="HX224" s="38"/>
      <c r="HY224" s="38"/>
      <c r="HZ224" s="38"/>
      <c r="IA224" s="38"/>
      <c r="IB224" s="38"/>
      <c r="IC224" s="38"/>
      <c r="ID224" s="38"/>
      <c r="IE224" s="38"/>
      <c r="IF224" s="38"/>
      <c r="IG224" s="38"/>
      <c r="IH224" s="38"/>
      <c r="II224" s="38"/>
      <c r="IJ224" s="38"/>
      <c r="IK224" s="38"/>
      <c r="IL224" s="38"/>
      <c r="IM224" s="38"/>
      <c r="IN224" s="38"/>
      <c r="IO224" s="38"/>
      <c r="IP224" s="38"/>
      <c r="IQ224" s="38"/>
      <c r="IR224" s="38"/>
      <c r="IS224" s="38"/>
      <c r="IT224" s="38"/>
      <c r="IU224" s="38"/>
      <c r="IV224" s="38"/>
      <c r="IW224" s="38"/>
      <c r="IX224" s="38"/>
      <c r="IY224" s="38"/>
      <c r="IZ224" s="38"/>
      <c r="JA224" s="38"/>
      <c r="JB224" s="38"/>
      <c r="JC224" s="38"/>
      <c r="JD224" s="38"/>
      <c r="JE224" s="38"/>
      <c r="JF224" s="38"/>
      <c r="JG224" s="38"/>
      <c r="JH224" s="38"/>
      <c r="JI224" s="38"/>
      <c r="JJ224" s="38"/>
      <c r="JK224" s="38"/>
      <c r="JL224" s="38"/>
      <c r="JM224" s="38"/>
      <c r="JN224" s="38"/>
      <c r="JO224" s="38"/>
      <c r="JP224" s="38"/>
      <c r="JQ224" s="38"/>
      <c r="JR224" s="38"/>
      <c r="JS224" s="38"/>
      <c r="JT224" s="38"/>
      <c r="JU224" s="38"/>
      <c r="JV224" s="38"/>
      <c r="JW224" s="38"/>
      <c r="JX224" s="38"/>
      <c r="JY224" s="38"/>
      <c r="JZ224" s="38"/>
      <c r="KA224" s="38"/>
      <c r="KB224" s="38"/>
      <c r="KC224" s="38"/>
      <c r="KD224" s="38"/>
      <c r="KE224" s="38"/>
      <c r="KF224" s="38"/>
      <c r="KG224" s="38"/>
      <c r="KH224" s="38"/>
      <c r="KI224" s="38"/>
      <c r="KJ224" s="38"/>
      <c r="KK224" s="38"/>
      <c r="KL224" s="38"/>
      <c r="KM224" s="38"/>
      <c r="KN224" s="38"/>
      <c r="KO224" s="38"/>
      <c r="KP224" s="38"/>
      <c r="KQ224" s="38"/>
      <c r="KR224" s="38"/>
      <c r="KS224" s="38"/>
      <c r="KT224" s="38"/>
      <c r="KU224" s="38"/>
      <c r="KV224" s="38"/>
      <c r="KW224" s="38"/>
      <c r="KX224" s="38"/>
      <c r="KY224" s="38"/>
      <c r="KZ224" s="38"/>
      <c r="LA224" s="38"/>
      <c r="LB224" s="38"/>
      <c r="LC224" s="38"/>
      <c r="LD224" s="38"/>
      <c r="LE224" s="38"/>
      <c r="LF224" s="38"/>
      <c r="LG224" s="38"/>
      <c r="LH224" s="38"/>
      <c r="LI224" s="38"/>
      <c r="LJ224" s="38"/>
      <c r="LK224" s="38"/>
    </row>
    <row r="225" spans="2:323" x14ac:dyDescent="0.2">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c r="DB225" s="38"/>
      <c r="DC225" s="38"/>
      <c r="DD225" s="38"/>
      <c r="DE225" s="38"/>
      <c r="DF225" s="38"/>
      <c r="DG225" s="38"/>
      <c r="DH225" s="38"/>
      <c r="DI225" s="38"/>
      <c r="DJ225" s="38"/>
      <c r="DK225" s="38"/>
      <c r="DL225" s="38"/>
      <c r="DM225" s="38"/>
      <c r="DN225" s="38"/>
      <c r="DO225" s="38"/>
      <c r="DP225" s="38"/>
      <c r="DQ225" s="38"/>
      <c r="DR225" s="38"/>
      <c r="DS225" s="38"/>
      <c r="DT225" s="38"/>
      <c r="DU225" s="38"/>
      <c r="DV225" s="38"/>
      <c r="DW225" s="38"/>
      <c r="DX225" s="38"/>
      <c r="DY225" s="38"/>
      <c r="DZ225" s="38"/>
      <c r="EA225" s="38"/>
      <c r="EB225" s="38"/>
      <c r="EC225" s="38"/>
      <c r="ED225" s="38"/>
      <c r="EE225" s="38"/>
      <c r="EF225" s="38"/>
      <c r="EG225" s="38"/>
      <c r="EH225" s="38"/>
      <c r="EI225" s="38"/>
      <c r="EJ225" s="38"/>
      <c r="EK225" s="38"/>
      <c r="EL225" s="38"/>
      <c r="EM225" s="38"/>
      <c r="EN225" s="38"/>
      <c r="EO225" s="38"/>
      <c r="EP225" s="38"/>
      <c r="EQ225" s="38"/>
      <c r="ER225" s="38"/>
      <c r="ES225" s="38"/>
      <c r="ET225" s="38"/>
      <c r="EU225" s="38"/>
      <c r="EV225" s="38"/>
      <c r="EW225" s="38"/>
      <c r="EX225" s="38"/>
      <c r="EY225" s="38"/>
      <c r="EZ225" s="38"/>
      <c r="FA225" s="38"/>
      <c r="FB225" s="38"/>
      <c r="FC225" s="38"/>
      <c r="FD225" s="38"/>
      <c r="FE225" s="38"/>
      <c r="FF225" s="38"/>
      <c r="FG225" s="38"/>
      <c r="FH225" s="38"/>
      <c r="FI225" s="38"/>
      <c r="FJ225" s="38"/>
      <c r="FK225" s="38"/>
      <c r="FL225" s="38"/>
      <c r="FM225" s="38"/>
      <c r="FN225" s="38"/>
      <c r="FO225" s="38"/>
      <c r="FP225" s="38"/>
      <c r="FQ225" s="38"/>
      <c r="FR225" s="38"/>
      <c r="FS225" s="38"/>
      <c r="FT225" s="38"/>
      <c r="FU225" s="38"/>
      <c r="FV225" s="38"/>
      <c r="FW225" s="38"/>
      <c r="FX225" s="38"/>
      <c r="FY225" s="38"/>
      <c r="FZ225" s="38"/>
      <c r="GA225" s="38"/>
      <c r="GB225" s="38"/>
      <c r="GC225" s="38"/>
      <c r="GD225" s="38"/>
      <c r="GE225" s="38"/>
      <c r="GF225" s="38"/>
      <c r="GG225" s="38"/>
      <c r="GH225" s="38"/>
      <c r="GI225" s="38"/>
      <c r="GJ225" s="38"/>
      <c r="GK225" s="38"/>
      <c r="GL225" s="38"/>
      <c r="GM225" s="38"/>
      <c r="GN225" s="38"/>
      <c r="GO225" s="38"/>
      <c r="GP225" s="38"/>
      <c r="GQ225" s="38"/>
      <c r="GR225" s="38"/>
      <c r="GS225" s="38"/>
      <c r="GT225" s="38"/>
      <c r="GU225" s="38"/>
      <c r="GV225" s="38"/>
      <c r="GW225" s="38"/>
      <c r="GX225" s="38"/>
      <c r="GY225" s="38"/>
      <c r="GZ225" s="38"/>
      <c r="HA225" s="38"/>
      <c r="HB225" s="38"/>
      <c r="HC225" s="38"/>
      <c r="HD225" s="38"/>
      <c r="HE225" s="38"/>
      <c r="HF225" s="38"/>
      <c r="HG225" s="38"/>
      <c r="HH225" s="38"/>
      <c r="HI225" s="38"/>
      <c r="HJ225" s="38"/>
      <c r="HK225" s="38"/>
      <c r="HL225" s="38"/>
      <c r="HM225" s="38"/>
      <c r="HN225" s="38"/>
      <c r="HO225" s="38"/>
      <c r="HP225" s="38"/>
      <c r="HQ225" s="38"/>
      <c r="HR225" s="38"/>
      <c r="HS225" s="38"/>
      <c r="HT225" s="38"/>
      <c r="HU225" s="38"/>
      <c r="HV225" s="38"/>
      <c r="HW225" s="38"/>
      <c r="HX225" s="38"/>
      <c r="HY225" s="38"/>
      <c r="HZ225" s="38"/>
      <c r="IA225" s="38"/>
      <c r="IB225" s="38"/>
      <c r="IC225" s="38"/>
      <c r="ID225" s="38"/>
      <c r="IE225" s="38"/>
      <c r="IF225" s="38"/>
      <c r="IG225" s="38"/>
      <c r="IH225" s="38"/>
      <c r="II225" s="38"/>
      <c r="IJ225" s="38"/>
      <c r="IK225" s="38"/>
      <c r="IL225" s="38"/>
      <c r="IM225" s="38"/>
      <c r="IN225" s="38"/>
      <c r="IO225" s="38"/>
      <c r="IP225" s="38"/>
      <c r="IQ225" s="38"/>
      <c r="IR225" s="38"/>
      <c r="IS225" s="38"/>
      <c r="IT225" s="38"/>
      <c r="IU225" s="38"/>
      <c r="IV225" s="38"/>
      <c r="IW225" s="38"/>
      <c r="IX225" s="38"/>
      <c r="IY225" s="38"/>
      <c r="IZ225" s="38"/>
      <c r="JA225" s="38"/>
      <c r="JB225" s="38"/>
      <c r="JC225" s="38"/>
      <c r="JD225" s="38"/>
      <c r="JE225" s="38"/>
      <c r="JF225" s="38"/>
      <c r="JG225" s="38"/>
      <c r="JH225" s="38"/>
      <c r="JI225" s="38"/>
      <c r="JJ225" s="38"/>
      <c r="JK225" s="38"/>
      <c r="JL225" s="38"/>
      <c r="JM225" s="38"/>
      <c r="JN225" s="38"/>
      <c r="JO225" s="38"/>
      <c r="JP225" s="38"/>
      <c r="JQ225" s="38"/>
      <c r="JR225" s="38"/>
      <c r="JS225" s="38"/>
      <c r="JT225" s="38"/>
      <c r="JU225" s="38"/>
      <c r="JV225" s="38"/>
      <c r="JW225" s="38"/>
      <c r="JX225" s="38"/>
      <c r="JY225" s="38"/>
      <c r="JZ225" s="38"/>
      <c r="KA225" s="38"/>
      <c r="KB225" s="38"/>
      <c r="KC225" s="38"/>
      <c r="KD225" s="38"/>
      <c r="KE225" s="38"/>
      <c r="KF225" s="38"/>
      <c r="KG225" s="38"/>
      <c r="KH225" s="38"/>
      <c r="KI225" s="38"/>
      <c r="KJ225" s="38"/>
      <c r="KK225" s="38"/>
      <c r="KL225" s="38"/>
      <c r="KM225" s="38"/>
      <c r="KN225" s="38"/>
      <c r="KO225" s="38"/>
      <c r="KP225" s="38"/>
      <c r="KQ225" s="38"/>
      <c r="KR225" s="38"/>
      <c r="KS225" s="38"/>
      <c r="KT225" s="38"/>
      <c r="KU225" s="38"/>
      <c r="KV225" s="38"/>
      <c r="KW225" s="38"/>
      <c r="KX225" s="38"/>
      <c r="KY225" s="38"/>
      <c r="KZ225" s="38"/>
      <c r="LA225" s="38"/>
      <c r="LB225" s="38"/>
      <c r="LC225" s="38"/>
      <c r="LD225" s="38"/>
      <c r="LE225" s="38"/>
      <c r="LF225" s="38"/>
      <c r="LG225" s="38"/>
      <c r="LH225" s="38"/>
      <c r="LI225" s="38"/>
      <c r="LJ225" s="38"/>
      <c r="LK225" s="38"/>
    </row>
    <row r="226" spans="2:323" x14ac:dyDescent="0.2">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38"/>
      <c r="BZ226" s="38"/>
      <c r="CA226" s="38"/>
      <c r="CB226" s="38"/>
      <c r="CC226" s="38"/>
      <c r="CD226" s="38"/>
      <c r="CE226" s="38"/>
      <c r="CF226" s="38"/>
      <c r="CG226" s="38"/>
      <c r="CH226" s="38"/>
      <c r="CI226" s="38"/>
      <c r="CJ226" s="38"/>
      <c r="CK226" s="38"/>
      <c r="CL226" s="38"/>
      <c r="CM226" s="38"/>
      <c r="CN226" s="38"/>
      <c r="CO226" s="38"/>
      <c r="CP226" s="38"/>
      <c r="CQ226" s="38"/>
      <c r="CR226" s="38"/>
      <c r="CS226" s="38"/>
      <c r="CT226" s="38"/>
      <c r="CU226" s="38"/>
      <c r="CV226" s="38"/>
      <c r="CW226" s="38"/>
      <c r="CX226" s="38"/>
      <c r="CY226" s="38"/>
      <c r="CZ226" s="38"/>
      <c r="DA226" s="38"/>
      <c r="DB226" s="38"/>
      <c r="DC226" s="38"/>
      <c r="DD226" s="38"/>
      <c r="DE226" s="38"/>
      <c r="DF226" s="38"/>
      <c r="DG226" s="38"/>
      <c r="DH226" s="38"/>
      <c r="DI226" s="38"/>
      <c r="DJ226" s="38"/>
      <c r="DK226" s="38"/>
      <c r="DL226" s="38"/>
      <c r="DM226" s="38"/>
      <c r="DN226" s="38"/>
      <c r="DO226" s="38"/>
      <c r="DP226" s="38"/>
      <c r="DQ226" s="38"/>
      <c r="DR226" s="38"/>
      <c r="DS226" s="38"/>
      <c r="DT226" s="38"/>
      <c r="DU226" s="38"/>
      <c r="DV226" s="38"/>
      <c r="DW226" s="38"/>
      <c r="DX226" s="38"/>
      <c r="DY226" s="38"/>
      <c r="DZ226" s="38"/>
      <c r="EA226" s="38"/>
      <c r="EB226" s="38"/>
      <c r="EC226" s="38"/>
      <c r="ED226" s="38"/>
      <c r="EE226" s="38"/>
      <c r="EF226" s="38"/>
      <c r="EG226" s="38"/>
      <c r="EH226" s="38"/>
      <c r="EI226" s="38"/>
      <c r="EJ226" s="38"/>
      <c r="EK226" s="38"/>
      <c r="EL226" s="38"/>
      <c r="EM226" s="38"/>
      <c r="EN226" s="38"/>
      <c r="EO226" s="38"/>
      <c r="EP226" s="38"/>
      <c r="EQ226" s="38"/>
      <c r="ER226" s="38"/>
      <c r="ES226" s="38"/>
      <c r="ET226" s="38"/>
      <c r="EU226" s="38"/>
      <c r="EV226" s="38"/>
      <c r="EW226" s="38"/>
      <c r="EX226" s="38"/>
      <c r="EY226" s="38"/>
      <c r="EZ226" s="38"/>
      <c r="FA226" s="38"/>
      <c r="FB226" s="38"/>
      <c r="FC226" s="38"/>
      <c r="FD226" s="38"/>
      <c r="FE226" s="38"/>
      <c r="FF226" s="38"/>
      <c r="FG226" s="38"/>
      <c r="FH226" s="38"/>
      <c r="FI226" s="38"/>
      <c r="FJ226" s="38"/>
      <c r="FK226" s="38"/>
      <c r="FL226" s="38"/>
      <c r="FM226" s="38"/>
      <c r="FN226" s="38"/>
      <c r="FO226" s="38"/>
      <c r="FP226" s="38"/>
      <c r="FQ226" s="38"/>
      <c r="FR226" s="38"/>
      <c r="FS226" s="38"/>
      <c r="FT226" s="38"/>
      <c r="FU226" s="38"/>
      <c r="FV226" s="38"/>
      <c r="FW226" s="38"/>
      <c r="FX226" s="38"/>
      <c r="FY226" s="38"/>
      <c r="FZ226" s="38"/>
      <c r="GA226" s="38"/>
      <c r="GB226" s="38"/>
      <c r="GC226" s="38"/>
      <c r="GD226" s="38"/>
      <c r="GE226" s="38"/>
      <c r="GF226" s="38"/>
      <c r="GG226" s="38"/>
      <c r="GH226" s="38"/>
      <c r="GI226" s="38"/>
      <c r="GJ226" s="38"/>
      <c r="GK226" s="38"/>
      <c r="GL226" s="38"/>
      <c r="GM226" s="38"/>
      <c r="GN226" s="38"/>
      <c r="GO226" s="38"/>
      <c r="GP226" s="38"/>
      <c r="GQ226" s="38"/>
      <c r="GR226" s="38"/>
      <c r="GS226" s="38"/>
      <c r="GT226" s="38"/>
      <c r="GU226" s="38"/>
      <c r="GV226" s="38"/>
      <c r="GW226" s="38"/>
      <c r="GX226" s="38"/>
      <c r="GY226" s="38"/>
      <c r="GZ226" s="38"/>
      <c r="HA226" s="38"/>
      <c r="HB226" s="38"/>
      <c r="HC226" s="38"/>
      <c r="HD226" s="38"/>
      <c r="HE226" s="38"/>
      <c r="HF226" s="38"/>
      <c r="HG226" s="38"/>
      <c r="HH226" s="38"/>
      <c r="HI226" s="38"/>
      <c r="HJ226" s="38"/>
      <c r="HK226" s="38"/>
      <c r="HL226" s="38"/>
      <c r="HM226" s="38"/>
      <c r="HN226" s="38"/>
      <c r="HO226" s="38"/>
      <c r="HP226" s="38"/>
      <c r="HQ226" s="38"/>
      <c r="HR226" s="38"/>
      <c r="HS226" s="38"/>
      <c r="HT226" s="38"/>
      <c r="HU226" s="38"/>
      <c r="HV226" s="38"/>
      <c r="HW226" s="38"/>
      <c r="HX226" s="38"/>
      <c r="HY226" s="38"/>
      <c r="HZ226" s="38"/>
      <c r="IA226" s="38"/>
      <c r="IB226" s="38"/>
      <c r="IC226" s="38"/>
      <c r="ID226" s="38"/>
      <c r="IE226" s="38"/>
      <c r="IF226" s="38"/>
      <c r="IG226" s="38"/>
      <c r="IH226" s="38"/>
      <c r="II226" s="38"/>
      <c r="IJ226" s="38"/>
      <c r="IK226" s="38"/>
      <c r="IL226" s="38"/>
      <c r="IM226" s="38"/>
      <c r="IN226" s="38"/>
      <c r="IO226" s="38"/>
      <c r="IP226" s="38"/>
      <c r="IQ226" s="38"/>
      <c r="IR226" s="38"/>
      <c r="IS226" s="38"/>
      <c r="IT226" s="38"/>
      <c r="IU226" s="38"/>
      <c r="IV226" s="38"/>
      <c r="IW226" s="38"/>
      <c r="IX226" s="38"/>
      <c r="IY226" s="38"/>
      <c r="IZ226" s="38"/>
      <c r="JA226" s="38"/>
      <c r="JB226" s="38"/>
      <c r="JC226" s="38"/>
      <c r="JD226" s="38"/>
      <c r="JE226" s="38"/>
      <c r="JF226" s="38"/>
      <c r="JG226" s="38"/>
      <c r="JH226" s="38"/>
      <c r="JI226" s="38"/>
      <c r="JJ226" s="38"/>
      <c r="JK226" s="38"/>
      <c r="JL226" s="38"/>
      <c r="JM226" s="38"/>
      <c r="JN226" s="38"/>
      <c r="JO226" s="38"/>
      <c r="JP226" s="38"/>
      <c r="JQ226" s="38"/>
      <c r="JR226" s="38"/>
      <c r="JS226" s="38"/>
      <c r="JT226" s="38"/>
      <c r="JU226" s="38"/>
      <c r="JV226" s="38"/>
      <c r="JW226" s="38"/>
      <c r="JX226" s="38"/>
      <c r="JY226" s="38"/>
      <c r="JZ226" s="38"/>
      <c r="KA226" s="38"/>
      <c r="KB226" s="38"/>
      <c r="KC226" s="38"/>
      <c r="KD226" s="38"/>
      <c r="KE226" s="38"/>
      <c r="KF226" s="38"/>
      <c r="KG226" s="38"/>
      <c r="KH226" s="38"/>
      <c r="KI226" s="38"/>
      <c r="KJ226" s="38"/>
      <c r="KK226" s="38"/>
      <c r="KL226" s="38"/>
      <c r="KM226" s="38"/>
      <c r="KN226" s="38"/>
      <c r="KO226" s="38"/>
      <c r="KP226" s="38"/>
      <c r="KQ226" s="38"/>
      <c r="KR226" s="38"/>
      <c r="KS226" s="38"/>
      <c r="KT226" s="38"/>
      <c r="KU226" s="38"/>
      <c r="KV226" s="38"/>
      <c r="KW226" s="38"/>
      <c r="KX226" s="38"/>
      <c r="KY226" s="38"/>
      <c r="KZ226" s="38"/>
      <c r="LA226" s="38"/>
      <c r="LB226" s="38"/>
      <c r="LC226" s="38"/>
      <c r="LD226" s="38"/>
      <c r="LE226" s="38"/>
      <c r="LF226" s="38"/>
      <c r="LG226" s="38"/>
      <c r="LH226" s="38"/>
      <c r="LI226" s="38"/>
      <c r="LJ226" s="38"/>
      <c r="LK226" s="38"/>
    </row>
    <row r="227" spans="2:323" x14ac:dyDescent="0.2">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c r="DB227" s="38"/>
      <c r="DC227" s="38"/>
      <c r="DD227" s="38"/>
      <c r="DE227" s="38"/>
      <c r="DF227" s="38"/>
      <c r="DG227" s="38"/>
      <c r="DH227" s="38"/>
      <c r="DI227" s="38"/>
      <c r="DJ227" s="38"/>
      <c r="DK227" s="38"/>
      <c r="DL227" s="38"/>
      <c r="DM227" s="38"/>
      <c r="DN227" s="38"/>
      <c r="DO227" s="38"/>
      <c r="DP227" s="38"/>
      <c r="DQ227" s="38"/>
      <c r="DR227" s="38"/>
      <c r="DS227" s="38"/>
      <c r="DT227" s="38"/>
      <c r="DU227" s="38"/>
      <c r="DV227" s="38"/>
      <c r="DW227" s="38"/>
      <c r="DX227" s="38"/>
      <c r="DY227" s="38"/>
      <c r="DZ227" s="38"/>
      <c r="EA227" s="38"/>
      <c r="EB227" s="38"/>
      <c r="EC227" s="38"/>
      <c r="ED227" s="38"/>
      <c r="EE227" s="38"/>
      <c r="EF227" s="38"/>
      <c r="EG227" s="38"/>
      <c r="EH227" s="38"/>
      <c r="EI227" s="38"/>
      <c r="EJ227" s="38"/>
      <c r="EK227" s="38"/>
      <c r="EL227" s="38"/>
      <c r="EM227" s="38"/>
      <c r="EN227" s="38"/>
      <c r="EO227" s="38"/>
      <c r="EP227" s="38"/>
      <c r="EQ227" s="38"/>
      <c r="ER227" s="38"/>
      <c r="ES227" s="38"/>
      <c r="ET227" s="38"/>
      <c r="EU227" s="38"/>
      <c r="EV227" s="38"/>
      <c r="EW227" s="38"/>
      <c r="EX227" s="38"/>
      <c r="EY227" s="38"/>
      <c r="EZ227" s="38"/>
      <c r="FA227" s="38"/>
      <c r="FB227" s="38"/>
      <c r="FC227" s="38"/>
      <c r="FD227" s="38"/>
      <c r="FE227" s="38"/>
      <c r="FF227" s="38"/>
      <c r="FG227" s="38"/>
      <c r="FH227" s="38"/>
      <c r="FI227" s="38"/>
      <c r="FJ227" s="38"/>
      <c r="FK227" s="38"/>
      <c r="FL227" s="38"/>
      <c r="FM227" s="38"/>
      <c r="FN227" s="38"/>
      <c r="FO227" s="38"/>
      <c r="FP227" s="38"/>
      <c r="FQ227" s="38"/>
      <c r="FR227" s="38"/>
      <c r="FS227" s="38"/>
      <c r="FT227" s="38"/>
      <c r="FU227" s="38"/>
      <c r="FV227" s="38"/>
      <c r="FW227" s="38"/>
      <c r="FX227" s="38"/>
      <c r="FY227" s="38"/>
      <c r="FZ227" s="38"/>
      <c r="GA227" s="38"/>
      <c r="GB227" s="38"/>
      <c r="GC227" s="38"/>
      <c r="GD227" s="38"/>
      <c r="GE227" s="38"/>
      <c r="GF227" s="38"/>
      <c r="GG227" s="38"/>
      <c r="GH227" s="38"/>
      <c r="GI227" s="38"/>
      <c r="GJ227" s="38"/>
      <c r="GK227" s="38"/>
      <c r="GL227" s="38"/>
      <c r="GM227" s="38"/>
      <c r="GN227" s="38"/>
      <c r="GO227" s="38"/>
      <c r="GP227" s="38"/>
      <c r="GQ227" s="38"/>
      <c r="GR227" s="38"/>
      <c r="GS227" s="38"/>
      <c r="GT227" s="38"/>
      <c r="GU227" s="38"/>
      <c r="GV227" s="38"/>
      <c r="GW227" s="38"/>
      <c r="GX227" s="38"/>
      <c r="GY227" s="38"/>
      <c r="GZ227" s="38"/>
      <c r="HA227" s="38"/>
      <c r="HB227" s="38"/>
      <c r="HC227" s="38"/>
      <c r="HD227" s="38"/>
      <c r="HE227" s="38"/>
      <c r="HF227" s="38"/>
      <c r="HG227" s="38"/>
      <c r="HH227" s="38"/>
      <c r="HI227" s="38"/>
      <c r="HJ227" s="38"/>
      <c r="HK227" s="38"/>
      <c r="HL227" s="38"/>
      <c r="HM227" s="38"/>
      <c r="HN227" s="38"/>
      <c r="HO227" s="38"/>
      <c r="HP227" s="38"/>
      <c r="HQ227" s="38"/>
      <c r="HR227" s="38"/>
      <c r="HS227" s="38"/>
      <c r="HT227" s="38"/>
      <c r="HU227" s="38"/>
      <c r="HV227" s="38"/>
      <c r="HW227" s="38"/>
      <c r="HX227" s="38"/>
      <c r="HY227" s="38"/>
      <c r="HZ227" s="38"/>
      <c r="IA227" s="38"/>
      <c r="IB227" s="38"/>
      <c r="IC227" s="38"/>
      <c r="ID227" s="38"/>
      <c r="IE227" s="38"/>
      <c r="IF227" s="38"/>
      <c r="IG227" s="38"/>
      <c r="IH227" s="38"/>
      <c r="II227" s="38"/>
      <c r="IJ227" s="38"/>
      <c r="IK227" s="38"/>
      <c r="IL227" s="38"/>
      <c r="IM227" s="38"/>
      <c r="IN227" s="38"/>
      <c r="IO227" s="38"/>
      <c r="IP227" s="38"/>
      <c r="IQ227" s="38"/>
      <c r="IR227" s="38"/>
      <c r="IS227" s="38"/>
      <c r="IT227" s="38"/>
      <c r="IU227" s="38"/>
      <c r="IV227" s="38"/>
      <c r="IW227" s="38"/>
      <c r="IX227" s="38"/>
      <c r="IY227" s="38"/>
      <c r="IZ227" s="38"/>
      <c r="JA227" s="38"/>
      <c r="JB227" s="38"/>
      <c r="JC227" s="38"/>
      <c r="JD227" s="38"/>
      <c r="JE227" s="38"/>
      <c r="JF227" s="38"/>
      <c r="JG227" s="38"/>
      <c r="JH227" s="38"/>
      <c r="JI227" s="38"/>
      <c r="JJ227" s="38"/>
      <c r="JK227" s="38"/>
      <c r="JL227" s="38"/>
      <c r="JM227" s="38"/>
      <c r="JN227" s="38"/>
      <c r="JO227" s="38"/>
      <c r="JP227" s="38"/>
      <c r="JQ227" s="38"/>
      <c r="JR227" s="38"/>
      <c r="JS227" s="38"/>
      <c r="JT227" s="38"/>
      <c r="JU227" s="38"/>
      <c r="JV227" s="38"/>
      <c r="JW227" s="38"/>
      <c r="JX227" s="38"/>
      <c r="JY227" s="38"/>
      <c r="JZ227" s="38"/>
      <c r="KA227" s="38"/>
      <c r="KB227" s="38"/>
      <c r="KC227" s="38"/>
      <c r="KD227" s="38"/>
      <c r="KE227" s="38"/>
      <c r="KF227" s="38"/>
      <c r="KG227" s="38"/>
      <c r="KH227" s="38"/>
      <c r="KI227" s="38"/>
      <c r="KJ227" s="38"/>
      <c r="KK227" s="38"/>
      <c r="KL227" s="38"/>
      <c r="KM227" s="38"/>
      <c r="KN227" s="38"/>
      <c r="KO227" s="38"/>
      <c r="KP227" s="38"/>
      <c r="KQ227" s="38"/>
      <c r="KR227" s="38"/>
      <c r="KS227" s="38"/>
      <c r="KT227" s="38"/>
      <c r="KU227" s="38"/>
      <c r="KV227" s="38"/>
      <c r="KW227" s="38"/>
      <c r="KX227" s="38"/>
      <c r="KY227" s="38"/>
      <c r="KZ227" s="38"/>
      <c r="LA227" s="38"/>
      <c r="LB227" s="38"/>
      <c r="LC227" s="38"/>
      <c r="LD227" s="38"/>
      <c r="LE227" s="38"/>
      <c r="LF227" s="38"/>
      <c r="LG227" s="38"/>
      <c r="LH227" s="38"/>
      <c r="LI227" s="38"/>
      <c r="LJ227" s="38"/>
      <c r="LK227" s="38"/>
    </row>
    <row r="228" spans="2:323" x14ac:dyDescent="0.2">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c r="DB228" s="38"/>
      <c r="DC228" s="38"/>
      <c r="DD228" s="38"/>
      <c r="DE228" s="38"/>
      <c r="DF228" s="38"/>
      <c r="DG228" s="38"/>
      <c r="DH228" s="38"/>
      <c r="DI228" s="38"/>
      <c r="DJ228" s="38"/>
      <c r="DK228" s="38"/>
      <c r="DL228" s="38"/>
      <c r="DM228" s="38"/>
      <c r="DN228" s="38"/>
      <c r="DO228" s="38"/>
      <c r="DP228" s="38"/>
      <c r="DQ228" s="38"/>
      <c r="DR228" s="38"/>
      <c r="DS228" s="38"/>
      <c r="DT228" s="38"/>
      <c r="DU228" s="38"/>
      <c r="DV228" s="38"/>
      <c r="DW228" s="38"/>
      <c r="DX228" s="38"/>
      <c r="DY228" s="38"/>
      <c r="DZ228" s="38"/>
      <c r="EA228" s="38"/>
      <c r="EB228" s="38"/>
      <c r="EC228" s="38"/>
      <c r="ED228" s="38"/>
      <c r="EE228" s="38"/>
      <c r="EF228" s="38"/>
      <c r="EG228" s="38"/>
      <c r="EH228" s="38"/>
      <c r="EI228" s="38"/>
      <c r="EJ228" s="38"/>
      <c r="EK228" s="38"/>
      <c r="EL228" s="38"/>
      <c r="EM228" s="38"/>
      <c r="EN228" s="38"/>
      <c r="EO228" s="38"/>
      <c r="EP228" s="38"/>
      <c r="EQ228" s="38"/>
      <c r="ER228" s="38"/>
      <c r="ES228" s="38"/>
      <c r="ET228" s="38"/>
      <c r="EU228" s="38"/>
      <c r="EV228" s="38"/>
      <c r="EW228" s="38"/>
      <c r="EX228" s="38"/>
      <c r="EY228" s="38"/>
      <c r="EZ228" s="38"/>
      <c r="FA228" s="38"/>
      <c r="FB228" s="38"/>
      <c r="FC228" s="38"/>
      <c r="FD228" s="38"/>
      <c r="FE228" s="38"/>
      <c r="FF228" s="38"/>
      <c r="FG228" s="38"/>
      <c r="FH228" s="38"/>
      <c r="FI228" s="38"/>
      <c r="FJ228" s="38"/>
      <c r="FK228" s="38"/>
      <c r="FL228" s="38"/>
      <c r="FM228" s="38"/>
      <c r="FN228" s="38"/>
      <c r="FO228" s="38"/>
      <c r="FP228" s="38"/>
      <c r="FQ228" s="38"/>
      <c r="FR228" s="38"/>
      <c r="FS228" s="38"/>
      <c r="FT228" s="38"/>
      <c r="FU228" s="38"/>
      <c r="FV228" s="38"/>
      <c r="FW228" s="38"/>
      <c r="FX228" s="38"/>
      <c r="FY228" s="38"/>
      <c r="FZ228" s="38"/>
      <c r="GA228" s="38"/>
      <c r="GB228" s="38"/>
      <c r="GC228" s="38"/>
      <c r="GD228" s="38"/>
      <c r="GE228" s="38"/>
      <c r="GF228" s="38"/>
      <c r="GG228" s="38"/>
      <c r="GH228" s="38"/>
      <c r="GI228" s="38"/>
      <c r="GJ228" s="38"/>
      <c r="GK228" s="38"/>
      <c r="GL228" s="38"/>
      <c r="GM228" s="38"/>
      <c r="GN228" s="38"/>
      <c r="GO228" s="38"/>
      <c r="GP228" s="38"/>
      <c r="GQ228" s="38"/>
      <c r="GR228" s="38"/>
      <c r="GS228" s="38"/>
      <c r="GT228" s="38"/>
      <c r="GU228" s="38"/>
      <c r="GV228" s="38"/>
      <c r="GW228" s="38"/>
      <c r="GX228" s="38"/>
      <c r="GY228" s="38"/>
      <c r="GZ228" s="38"/>
      <c r="HA228" s="38"/>
      <c r="HB228" s="38"/>
      <c r="HC228" s="38"/>
      <c r="HD228" s="38"/>
      <c r="HE228" s="38"/>
      <c r="HF228" s="38"/>
      <c r="HG228" s="38"/>
      <c r="HH228" s="38"/>
      <c r="HI228" s="38"/>
      <c r="HJ228" s="38"/>
      <c r="HK228" s="38"/>
      <c r="HL228" s="38"/>
      <c r="HM228" s="38"/>
      <c r="HN228" s="38"/>
      <c r="HO228" s="38"/>
      <c r="HP228" s="38"/>
      <c r="HQ228" s="38"/>
      <c r="HR228" s="38"/>
      <c r="HS228" s="38"/>
      <c r="HT228" s="38"/>
      <c r="HU228" s="38"/>
      <c r="HV228" s="38"/>
      <c r="HW228" s="38"/>
      <c r="HX228" s="38"/>
      <c r="HY228" s="38"/>
      <c r="HZ228" s="38"/>
      <c r="IA228" s="38"/>
      <c r="IB228" s="38"/>
      <c r="IC228" s="38"/>
      <c r="ID228" s="38"/>
      <c r="IE228" s="38"/>
      <c r="IF228" s="38"/>
      <c r="IG228" s="38"/>
      <c r="IH228" s="38"/>
      <c r="II228" s="38"/>
      <c r="IJ228" s="38"/>
      <c r="IK228" s="38"/>
      <c r="IL228" s="38"/>
      <c r="IM228" s="38"/>
      <c r="IN228" s="38"/>
      <c r="IO228" s="38"/>
      <c r="IP228" s="38"/>
      <c r="IQ228" s="38"/>
      <c r="IR228" s="38"/>
      <c r="IS228" s="38"/>
      <c r="IT228" s="38"/>
      <c r="IU228" s="38"/>
      <c r="IV228" s="38"/>
      <c r="IW228" s="38"/>
      <c r="IX228" s="38"/>
      <c r="IY228" s="38"/>
      <c r="IZ228" s="38"/>
      <c r="JA228" s="38"/>
      <c r="JB228" s="38"/>
      <c r="JC228" s="38"/>
      <c r="JD228" s="38"/>
      <c r="JE228" s="38"/>
      <c r="JF228" s="38"/>
      <c r="JG228" s="38"/>
      <c r="JH228" s="38"/>
      <c r="JI228" s="38"/>
      <c r="JJ228" s="38"/>
      <c r="JK228" s="38"/>
      <c r="JL228" s="38"/>
      <c r="JM228" s="38"/>
      <c r="JN228" s="38"/>
      <c r="JO228" s="38"/>
      <c r="JP228" s="38"/>
      <c r="JQ228" s="38"/>
      <c r="JR228" s="38"/>
      <c r="JS228" s="38"/>
      <c r="JT228" s="38"/>
      <c r="JU228" s="38"/>
      <c r="JV228" s="38"/>
      <c r="JW228" s="38"/>
      <c r="JX228" s="38"/>
      <c r="JY228" s="38"/>
      <c r="JZ228" s="38"/>
      <c r="KA228" s="38"/>
      <c r="KB228" s="38"/>
      <c r="KC228" s="38"/>
      <c r="KD228" s="38"/>
      <c r="KE228" s="38"/>
      <c r="KF228" s="38"/>
      <c r="KG228" s="38"/>
      <c r="KH228" s="38"/>
      <c r="KI228" s="38"/>
      <c r="KJ228" s="38"/>
      <c r="KK228" s="38"/>
      <c r="KL228" s="38"/>
      <c r="KM228" s="38"/>
      <c r="KN228" s="38"/>
      <c r="KO228" s="38"/>
      <c r="KP228" s="38"/>
      <c r="KQ228" s="38"/>
      <c r="KR228" s="38"/>
      <c r="KS228" s="38"/>
      <c r="KT228" s="38"/>
      <c r="KU228" s="38"/>
      <c r="KV228" s="38"/>
      <c r="KW228" s="38"/>
      <c r="KX228" s="38"/>
      <c r="KY228" s="38"/>
      <c r="KZ228" s="38"/>
      <c r="LA228" s="38"/>
      <c r="LB228" s="38"/>
      <c r="LC228" s="38"/>
      <c r="LD228" s="38"/>
      <c r="LE228" s="38"/>
      <c r="LF228" s="38"/>
      <c r="LG228" s="38"/>
      <c r="LH228" s="38"/>
      <c r="LI228" s="38"/>
      <c r="LJ228" s="38"/>
      <c r="LK228" s="38"/>
    </row>
    <row r="229" spans="2:323" x14ac:dyDescent="0.2">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38"/>
      <c r="BZ229" s="38"/>
      <c r="CA229" s="38"/>
      <c r="CB229" s="38"/>
      <c r="CC229" s="38"/>
      <c r="CD229" s="38"/>
      <c r="CE229" s="38"/>
      <c r="CF229" s="38"/>
      <c r="CG229" s="38"/>
      <c r="CH229" s="38"/>
      <c r="CI229" s="38"/>
      <c r="CJ229" s="38"/>
      <c r="CK229" s="38"/>
      <c r="CL229" s="38"/>
      <c r="CM229" s="38"/>
      <c r="CN229" s="38"/>
      <c r="CO229" s="38"/>
      <c r="CP229" s="38"/>
      <c r="CQ229" s="38"/>
      <c r="CR229" s="38"/>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c r="DY229" s="38"/>
      <c r="DZ229" s="38"/>
      <c r="EA229" s="38"/>
      <c r="EB229" s="38"/>
      <c r="EC229" s="38"/>
      <c r="ED229" s="38"/>
      <c r="EE229" s="38"/>
      <c r="EF229" s="38"/>
      <c r="EG229" s="38"/>
      <c r="EH229" s="38"/>
      <c r="EI229" s="38"/>
      <c r="EJ229" s="38"/>
      <c r="EK229" s="38"/>
      <c r="EL229" s="38"/>
      <c r="EM229" s="38"/>
      <c r="EN229" s="38"/>
      <c r="EO229" s="38"/>
      <c r="EP229" s="38"/>
      <c r="EQ229" s="38"/>
      <c r="ER229" s="38"/>
      <c r="ES229" s="38"/>
      <c r="ET229" s="38"/>
      <c r="EU229" s="38"/>
      <c r="EV229" s="38"/>
      <c r="EW229" s="38"/>
      <c r="EX229" s="38"/>
      <c r="EY229" s="38"/>
      <c r="EZ229" s="38"/>
      <c r="FA229" s="38"/>
      <c r="FB229" s="38"/>
      <c r="FC229" s="38"/>
      <c r="FD229" s="38"/>
      <c r="FE229" s="38"/>
      <c r="FF229" s="38"/>
      <c r="FG229" s="38"/>
      <c r="FH229" s="38"/>
      <c r="FI229" s="38"/>
      <c r="FJ229" s="38"/>
      <c r="FK229" s="38"/>
      <c r="FL229" s="38"/>
      <c r="FM229" s="38"/>
      <c r="FN229" s="38"/>
      <c r="FO229" s="38"/>
      <c r="FP229" s="38"/>
      <c r="FQ229" s="38"/>
      <c r="FR229" s="38"/>
      <c r="FS229" s="38"/>
      <c r="FT229" s="38"/>
      <c r="FU229" s="38"/>
      <c r="FV229" s="38"/>
      <c r="FW229" s="38"/>
      <c r="FX229" s="38"/>
      <c r="FY229" s="38"/>
      <c r="FZ229" s="38"/>
      <c r="GA229" s="38"/>
      <c r="GB229" s="38"/>
      <c r="GC229" s="38"/>
      <c r="GD229" s="38"/>
      <c r="GE229" s="38"/>
      <c r="GF229" s="38"/>
      <c r="GG229" s="38"/>
      <c r="GH229" s="38"/>
      <c r="GI229" s="38"/>
      <c r="GJ229" s="38"/>
      <c r="GK229" s="38"/>
      <c r="GL229" s="38"/>
      <c r="GM229" s="38"/>
      <c r="GN229" s="38"/>
      <c r="GO229" s="38"/>
      <c r="GP229" s="38"/>
      <c r="GQ229" s="38"/>
      <c r="GR229" s="38"/>
      <c r="GS229" s="38"/>
      <c r="GT229" s="38"/>
      <c r="GU229" s="38"/>
      <c r="GV229" s="38"/>
      <c r="GW229" s="38"/>
      <c r="GX229" s="38"/>
      <c r="GY229" s="38"/>
      <c r="GZ229" s="38"/>
      <c r="HA229" s="38"/>
      <c r="HB229" s="38"/>
      <c r="HC229" s="38"/>
      <c r="HD229" s="38"/>
      <c r="HE229" s="38"/>
      <c r="HF229" s="38"/>
      <c r="HG229" s="38"/>
      <c r="HH229" s="38"/>
      <c r="HI229" s="38"/>
      <c r="HJ229" s="38"/>
      <c r="HK229" s="38"/>
      <c r="HL229" s="38"/>
      <c r="HM229" s="38"/>
      <c r="HN229" s="38"/>
      <c r="HO229" s="38"/>
      <c r="HP229" s="38"/>
      <c r="HQ229" s="38"/>
      <c r="HR229" s="38"/>
      <c r="HS229" s="38"/>
      <c r="HT229" s="38"/>
      <c r="HU229" s="38"/>
      <c r="HV229" s="38"/>
      <c r="HW229" s="38"/>
      <c r="HX229" s="38"/>
      <c r="HY229" s="38"/>
      <c r="HZ229" s="38"/>
      <c r="IA229" s="38"/>
      <c r="IB229" s="38"/>
      <c r="IC229" s="38"/>
      <c r="ID229" s="38"/>
      <c r="IE229" s="38"/>
      <c r="IF229" s="38"/>
      <c r="IG229" s="38"/>
      <c r="IH229" s="38"/>
      <c r="II229" s="38"/>
      <c r="IJ229" s="38"/>
      <c r="IK229" s="38"/>
      <c r="IL229" s="38"/>
      <c r="IM229" s="38"/>
      <c r="IN229" s="38"/>
      <c r="IO229" s="38"/>
      <c r="IP229" s="38"/>
      <c r="IQ229" s="38"/>
      <c r="IR229" s="38"/>
      <c r="IS229" s="38"/>
      <c r="IT229" s="38"/>
      <c r="IU229" s="38"/>
      <c r="IV229" s="38"/>
      <c r="IW229" s="38"/>
      <c r="IX229" s="38"/>
      <c r="IY229" s="38"/>
      <c r="IZ229" s="38"/>
      <c r="JA229" s="38"/>
      <c r="JB229" s="38"/>
      <c r="JC229" s="38"/>
      <c r="JD229" s="38"/>
      <c r="JE229" s="38"/>
      <c r="JF229" s="38"/>
      <c r="JG229" s="38"/>
      <c r="JH229" s="38"/>
      <c r="JI229" s="38"/>
      <c r="JJ229" s="38"/>
      <c r="JK229" s="38"/>
      <c r="JL229" s="38"/>
      <c r="JM229" s="38"/>
      <c r="JN229" s="38"/>
      <c r="JO229" s="38"/>
      <c r="JP229" s="38"/>
      <c r="JQ229" s="38"/>
      <c r="JR229" s="38"/>
      <c r="JS229" s="38"/>
      <c r="JT229" s="38"/>
      <c r="JU229" s="38"/>
      <c r="JV229" s="38"/>
      <c r="JW229" s="38"/>
      <c r="JX229" s="38"/>
      <c r="JY229" s="38"/>
      <c r="JZ229" s="38"/>
      <c r="KA229" s="38"/>
      <c r="KB229" s="38"/>
      <c r="KC229" s="38"/>
      <c r="KD229" s="38"/>
      <c r="KE229" s="38"/>
      <c r="KF229" s="38"/>
      <c r="KG229" s="38"/>
      <c r="KH229" s="38"/>
      <c r="KI229" s="38"/>
      <c r="KJ229" s="38"/>
      <c r="KK229" s="38"/>
      <c r="KL229" s="38"/>
      <c r="KM229" s="38"/>
      <c r="KN229" s="38"/>
      <c r="KO229" s="38"/>
      <c r="KP229" s="38"/>
      <c r="KQ229" s="38"/>
      <c r="KR229" s="38"/>
      <c r="KS229" s="38"/>
      <c r="KT229" s="38"/>
      <c r="KU229" s="38"/>
      <c r="KV229" s="38"/>
      <c r="KW229" s="38"/>
      <c r="KX229" s="38"/>
      <c r="KY229" s="38"/>
      <c r="KZ229" s="38"/>
      <c r="LA229" s="38"/>
      <c r="LB229" s="38"/>
      <c r="LC229" s="38"/>
      <c r="LD229" s="38"/>
      <c r="LE229" s="38"/>
      <c r="LF229" s="38"/>
      <c r="LG229" s="38"/>
      <c r="LH229" s="38"/>
      <c r="LI229" s="38"/>
      <c r="LJ229" s="38"/>
      <c r="LK229" s="38"/>
    </row>
    <row r="230" spans="2:323" x14ac:dyDescent="0.2">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38"/>
      <c r="BZ230" s="38"/>
      <c r="CA230" s="38"/>
      <c r="CB230" s="38"/>
      <c r="CC230" s="38"/>
      <c r="CD230" s="38"/>
      <c r="CE230" s="38"/>
      <c r="CF230" s="38"/>
      <c r="CG230" s="38"/>
      <c r="CH230" s="38"/>
      <c r="CI230" s="38"/>
      <c r="CJ230" s="38"/>
      <c r="CK230" s="38"/>
      <c r="CL230" s="38"/>
      <c r="CM230" s="38"/>
      <c r="CN230" s="38"/>
      <c r="CO230" s="38"/>
      <c r="CP230" s="38"/>
      <c r="CQ230" s="38"/>
      <c r="CR230" s="38"/>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c r="DY230" s="38"/>
      <c r="DZ230" s="38"/>
      <c r="EA230" s="38"/>
      <c r="EB230" s="38"/>
      <c r="EC230" s="38"/>
      <c r="ED230" s="38"/>
      <c r="EE230" s="38"/>
      <c r="EF230" s="38"/>
      <c r="EG230" s="38"/>
      <c r="EH230" s="38"/>
      <c r="EI230" s="38"/>
      <c r="EJ230" s="38"/>
      <c r="EK230" s="38"/>
      <c r="EL230" s="38"/>
      <c r="EM230" s="38"/>
      <c r="EN230" s="38"/>
      <c r="EO230" s="38"/>
      <c r="EP230" s="38"/>
      <c r="EQ230" s="38"/>
      <c r="ER230" s="38"/>
      <c r="ES230" s="38"/>
      <c r="ET230" s="38"/>
      <c r="EU230" s="38"/>
      <c r="EV230" s="38"/>
      <c r="EW230" s="38"/>
      <c r="EX230" s="38"/>
      <c r="EY230" s="38"/>
      <c r="EZ230" s="38"/>
      <c r="FA230" s="38"/>
      <c r="FB230" s="38"/>
      <c r="FC230" s="38"/>
      <c r="FD230" s="38"/>
      <c r="FE230" s="38"/>
      <c r="FF230" s="38"/>
      <c r="FG230" s="38"/>
      <c r="FH230" s="38"/>
      <c r="FI230" s="38"/>
      <c r="FJ230" s="38"/>
      <c r="FK230" s="38"/>
      <c r="FL230" s="38"/>
      <c r="FM230" s="38"/>
      <c r="FN230" s="38"/>
      <c r="FO230" s="38"/>
      <c r="FP230" s="38"/>
      <c r="FQ230" s="38"/>
      <c r="FR230" s="38"/>
      <c r="FS230" s="38"/>
      <c r="FT230" s="38"/>
      <c r="FU230" s="38"/>
      <c r="FV230" s="38"/>
      <c r="FW230" s="38"/>
      <c r="FX230" s="38"/>
      <c r="FY230" s="38"/>
      <c r="FZ230" s="38"/>
      <c r="GA230" s="38"/>
      <c r="GB230" s="38"/>
      <c r="GC230" s="38"/>
      <c r="GD230" s="38"/>
      <c r="GE230" s="38"/>
      <c r="GF230" s="38"/>
      <c r="GG230" s="38"/>
      <c r="GH230" s="38"/>
      <c r="GI230" s="38"/>
      <c r="GJ230" s="38"/>
      <c r="GK230" s="38"/>
      <c r="GL230" s="38"/>
      <c r="GM230" s="38"/>
      <c r="GN230" s="38"/>
      <c r="GO230" s="38"/>
      <c r="GP230" s="38"/>
      <c r="GQ230" s="38"/>
      <c r="GR230" s="38"/>
      <c r="GS230" s="38"/>
      <c r="GT230" s="38"/>
      <c r="GU230" s="38"/>
      <c r="GV230" s="38"/>
      <c r="GW230" s="38"/>
      <c r="GX230" s="38"/>
      <c r="GY230" s="38"/>
      <c r="GZ230" s="38"/>
      <c r="HA230" s="38"/>
      <c r="HB230" s="38"/>
      <c r="HC230" s="38"/>
      <c r="HD230" s="38"/>
      <c r="HE230" s="38"/>
      <c r="HF230" s="38"/>
      <c r="HG230" s="38"/>
      <c r="HH230" s="38"/>
      <c r="HI230" s="38"/>
      <c r="HJ230" s="38"/>
      <c r="HK230" s="38"/>
      <c r="HL230" s="38"/>
      <c r="HM230" s="38"/>
      <c r="HN230" s="38"/>
      <c r="HO230" s="38"/>
      <c r="HP230" s="38"/>
      <c r="HQ230" s="38"/>
      <c r="HR230" s="38"/>
      <c r="HS230" s="38"/>
      <c r="HT230" s="38"/>
      <c r="HU230" s="38"/>
      <c r="HV230" s="38"/>
      <c r="HW230" s="38"/>
      <c r="HX230" s="38"/>
      <c r="HY230" s="38"/>
      <c r="HZ230" s="38"/>
      <c r="IA230" s="38"/>
      <c r="IB230" s="38"/>
      <c r="IC230" s="38"/>
      <c r="ID230" s="38"/>
      <c r="IE230" s="38"/>
      <c r="IF230" s="38"/>
      <c r="IG230" s="38"/>
      <c r="IH230" s="38"/>
      <c r="II230" s="38"/>
      <c r="IJ230" s="38"/>
      <c r="IK230" s="38"/>
      <c r="IL230" s="38"/>
      <c r="IM230" s="38"/>
      <c r="IN230" s="38"/>
      <c r="IO230" s="38"/>
      <c r="IP230" s="38"/>
      <c r="IQ230" s="38"/>
      <c r="IR230" s="38"/>
      <c r="IS230" s="38"/>
      <c r="IT230" s="38"/>
      <c r="IU230" s="38"/>
      <c r="IV230" s="38"/>
      <c r="IW230" s="38"/>
      <c r="IX230" s="38"/>
      <c r="IY230" s="38"/>
      <c r="IZ230" s="38"/>
      <c r="JA230" s="38"/>
      <c r="JB230" s="38"/>
      <c r="JC230" s="38"/>
      <c r="JD230" s="38"/>
      <c r="JE230" s="38"/>
      <c r="JF230" s="38"/>
      <c r="JG230" s="38"/>
      <c r="JH230" s="38"/>
      <c r="JI230" s="38"/>
      <c r="JJ230" s="38"/>
      <c r="JK230" s="38"/>
      <c r="JL230" s="38"/>
      <c r="JM230" s="38"/>
      <c r="JN230" s="38"/>
      <c r="JO230" s="38"/>
      <c r="JP230" s="38"/>
      <c r="JQ230" s="38"/>
      <c r="JR230" s="38"/>
      <c r="JS230" s="38"/>
      <c r="JT230" s="38"/>
      <c r="JU230" s="38"/>
      <c r="JV230" s="38"/>
      <c r="JW230" s="38"/>
      <c r="JX230" s="38"/>
      <c r="JY230" s="38"/>
      <c r="JZ230" s="38"/>
      <c r="KA230" s="38"/>
      <c r="KB230" s="38"/>
      <c r="KC230" s="38"/>
      <c r="KD230" s="38"/>
      <c r="KE230" s="38"/>
      <c r="KF230" s="38"/>
      <c r="KG230" s="38"/>
      <c r="KH230" s="38"/>
      <c r="KI230" s="38"/>
      <c r="KJ230" s="38"/>
      <c r="KK230" s="38"/>
      <c r="KL230" s="38"/>
      <c r="KM230" s="38"/>
      <c r="KN230" s="38"/>
      <c r="KO230" s="38"/>
      <c r="KP230" s="38"/>
      <c r="KQ230" s="38"/>
      <c r="KR230" s="38"/>
      <c r="KS230" s="38"/>
      <c r="KT230" s="38"/>
      <c r="KU230" s="38"/>
      <c r="KV230" s="38"/>
      <c r="KW230" s="38"/>
      <c r="KX230" s="38"/>
      <c r="KY230" s="38"/>
      <c r="KZ230" s="38"/>
      <c r="LA230" s="38"/>
      <c r="LB230" s="38"/>
      <c r="LC230" s="38"/>
      <c r="LD230" s="38"/>
      <c r="LE230" s="38"/>
      <c r="LF230" s="38"/>
      <c r="LG230" s="38"/>
      <c r="LH230" s="38"/>
      <c r="LI230" s="38"/>
      <c r="LJ230" s="38"/>
      <c r="LK230" s="38"/>
    </row>
    <row r="231" spans="2:323" x14ac:dyDescent="0.2">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c r="DY231" s="38"/>
      <c r="DZ231" s="38"/>
      <c r="EA231" s="38"/>
      <c r="EB231" s="38"/>
      <c r="EC231" s="38"/>
      <c r="ED231" s="38"/>
      <c r="EE231" s="38"/>
      <c r="EF231" s="38"/>
      <c r="EG231" s="38"/>
      <c r="EH231" s="38"/>
      <c r="EI231" s="38"/>
      <c r="EJ231" s="38"/>
      <c r="EK231" s="38"/>
      <c r="EL231" s="38"/>
      <c r="EM231" s="38"/>
      <c r="EN231" s="38"/>
      <c r="EO231" s="38"/>
      <c r="EP231" s="38"/>
      <c r="EQ231" s="38"/>
      <c r="ER231" s="38"/>
      <c r="ES231" s="38"/>
      <c r="ET231" s="38"/>
      <c r="EU231" s="38"/>
      <c r="EV231" s="38"/>
      <c r="EW231" s="38"/>
      <c r="EX231" s="38"/>
      <c r="EY231" s="38"/>
      <c r="EZ231" s="38"/>
      <c r="FA231" s="38"/>
      <c r="FB231" s="38"/>
      <c r="FC231" s="38"/>
      <c r="FD231" s="38"/>
      <c r="FE231" s="38"/>
      <c r="FF231" s="38"/>
      <c r="FG231" s="38"/>
      <c r="FH231" s="38"/>
      <c r="FI231" s="38"/>
      <c r="FJ231" s="38"/>
      <c r="FK231" s="38"/>
      <c r="FL231" s="38"/>
      <c r="FM231" s="38"/>
      <c r="FN231" s="38"/>
      <c r="FO231" s="38"/>
      <c r="FP231" s="38"/>
      <c r="FQ231" s="38"/>
      <c r="FR231" s="38"/>
      <c r="FS231" s="38"/>
      <c r="FT231" s="38"/>
      <c r="FU231" s="38"/>
      <c r="FV231" s="38"/>
      <c r="FW231" s="38"/>
      <c r="FX231" s="38"/>
      <c r="FY231" s="38"/>
      <c r="FZ231" s="38"/>
      <c r="GA231" s="38"/>
      <c r="GB231" s="38"/>
      <c r="GC231" s="38"/>
      <c r="GD231" s="38"/>
      <c r="GE231" s="38"/>
      <c r="GF231" s="38"/>
      <c r="GG231" s="38"/>
      <c r="GH231" s="38"/>
      <c r="GI231" s="38"/>
      <c r="GJ231" s="38"/>
      <c r="GK231" s="38"/>
      <c r="GL231" s="38"/>
      <c r="GM231" s="38"/>
      <c r="GN231" s="38"/>
      <c r="GO231" s="38"/>
      <c r="GP231" s="38"/>
      <c r="GQ231" s="38"/>
      <c r="GR231" s="38"/>
      <c r="GS231" s="38"/>
      <c r="GT231" s="38"/>
      <c r="GU231" s="38"/>
      <c r="GV231" s="38"/>
      <c r="GW231" s="38"/>
      <c r="GX231" s="38"/>
      <c r="GY231" s="38"/>
      <c r="GZ231" s="38"/>
      <c r="HA231" s="38"/>
      <c r="HB231" s="38"/>
      <c r="HC231" s="38"/>
      <c r="HD231" s="38"/>
      <c r="HE231" s="38"/>
      <c r="HF231" s="38"/>
      <c r="HG231" s="38"/>
      <c r="HH231" s="38"/>
      <c r="HI231" s="38"/>
      <c r="HJ231" s="38"/>
      <c r="HK231" s="38"/>
      <c r="HL231" s="38"/>
      <c r="HM231" s="38"/>
      <c r="HN231" s="38"/>
      <c r="HO231" s="38"/>
      <c r="HP231" s="38"/>
      <c r="HQ231" s="38"/>
      <c r="HR231" s="38"/>
      <c r="HS231" s="38"/>
      <c r="HT231" s="38"/>
      <c r="HU231" s="38"/>
      <c r="HV231" s="38"/>
      <c r="HW231" s="38"/>
      <c r="HX231" s="38"/>
      <c r="HY231" s="38"/>
      <c r="HZ231" s="38"/>
      <c r="IA231" s="38"/>
      <c r="IB231" s="38"/>
      <c r="IC231" s="38"/>
      <c r="ID231" s="38"/>
      <c r="IE231" s="38"/>
      <c r="IF231" s="38"/>
      <c r="IG231" s="38"/>
      <c r="IH231" s="38"/>
      <c r="II231" s="38"/>
      <c r="IJ231" s="38"/>
      <c r="IK231" s="38"/>
      <c r="IL231" s="38"/>
      <c r="IM231" s="38"/>
      <c r="IN231" s="38"/>
      <c r="IO231" s="38"/>
      <c r="IP231" s="38"/>
      <c r="IQ231" s="38"/>
      <c r="IR231" s="38"/>
      <c r="IS231" s="38"/>
      <c r="IT231" s="38"/>
      <c r="IU231" s="38"/>
      <c r="IV231" s="38"/>
      <c r="IW231" s="38"/>
      <c r="IX231" s="38"/>
      <c r="IY231" s="38"/>
      <c r="IZ231" s="38"/>
      <c r="JA231" s="38"/>
      <c r="JB231" s="38"/>
      <c r="JC231" s="38"/>
      <c r="JD231" s="38"/>
      <c r="JE231" s="38"/>
      <c r="JF231" s="38"/>
      <c r="JG231" s="38"/>
      <c r="JH231" s="38"/>
      <c r="JI231" s="38"/>
      <c r="JJ231" s="38"/>
      <c r="JK231" s="38"/>
      <c r="JL231" s="38"/>
      <c r="JM231" s="38"/>
      <c r="JN231" s="38"/>
      <c r="JO231" s="38"/>
      <c r="JP231" s="38"/>
      <c r="JQ231" s="38"/>
      <c r="JR231" s="38"/>
      <c r="JS231" s="38"/>
      <c r="JT231" s="38"/>
      <c r="JU231" s="38"/>
      <c r="JV231" s="38"/>
      <c r="JW231" s="38"/>
      <c r="JX231" s="38"/>
      <c r="JY231" s="38"/>
      <c r="JZ231" s="38"/>
      <c r="KA231" s="38"/>
      <c r="KB231" s="38"/>
      <c r="KC231" s="38"/>
      <c r="KD231" s="38"/>
      <c r="KE231" s="38"/>
      <c r="KF231" s="38"/>
      <c r="KG231" s="38"/>
      <c r="KH231" s="38"/>
      <c r="KI231" s="38"/>
      <c r="KJ231" s="38"/>
      <c r="KK231" s="38"/>
      <c r="KL231" s="38"/>
      <c r="KM231" s="38"/>
      <c r="KN231" s="38"/>
      <c r="KO231" s="38"/>
      <c r="KP231" s="38"/>
      <c r="KQ231" s="38"/>
      <c r="KR231" s="38"/>
      <c r="KS231" s="38"/>
      <c r="KT231" s="38"/>
      <c r="KU231" s="38"/>
      <c r="KV231" s="38"/>
      <c r="KW231" s="38"/>
      <c r="KX231" s="38"/>
      <c r="KY231" s="38"/>
      <c r="KZ231" s="38"/>
      <c r="LA231" s="38"/>
      <c r="LB231" s="38"/>
      <c r="LC231" s="38"/>
      <c r="LD231" s="38"/>
      <c r="LE231" s="38"/>
      <c r="LF231" s="38"/>
      <c r="LG231" s="38"/>
      <c r="LH231" s="38"/>
      <c r="LI231" s="38"/>
      <c r="LJ231" s="38"/>
      <c r="LK231" s="38"/>
    </row>
    <row r="232" spans="2:323" x14ac:dyDescent="0.2">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c r="BZ232" s="38"/>
      <c r="CA232" s="38"/>
      <c r="CB232" s="38"/>
      <c r="CC232" s="38"/>
      <c r="CD232" s="38"/>
      <c r="CE232" s="38"/>
      <c r="CF232" s="38"/>
      <c r="CG232" s="38"/>
      <c r="CH232" s="38"/>
      <c r="CI232" s="38"/>
      <c r="CJ232" s="38"/>
      <c r="CK232" s="38"/>
      <c r="CL232" s="38"/>
      <c r="CM232" s="38"/>
      <c r="CN232" s="38"/>
      <c r="CO232" s="38"/>
      <c r="CP232" s="38"/>
      <c r="CQ232" s="38"/>
      <c r="CR232" s="38"/>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c r="DY232" s="38"/>
      <c r="DZ232" s="38"/>
      <c r="EA232" s="38"/>
      <c r="EB232" s="38"/>
      <c r="EC232" s="38"/>
      <c r="ED232" s="38"/>
      <c r="EE232" s="38"/>
      <c r="EF232" s="38"/>
      <c r="EG232" s="38"/>
      <c r="EH232" s="38"/>
      <c r="EI232" s="38"/>
      <c r="EJ232" s="38"/>
      <c r="EK232" s="38"/>
      <c r="EL232" s="38"/>
      <c r="EM232" s="38"/>
      <c r="EN232" s="38"/>
      <c r="EO232" s="38"/>
      <c r="EP232" s="38"/>
      <c r="EQ232" s="38"/>
      <c r="ER232" s="38"/>
      <c r="ES232" s="38"/>
      <c r="ET232" s="38"/>
      <c r="EU232" s="38"/>
      <c r="EV232" s="38"/>
      <c r="EW232" s="38"/>
      <c r="EX232" s="38"/>
      <c r="EY232" s="38"/>
      <c r="EZ232" s="38"/>
      <c r="FA232" s="38"/>
      <c r="FB232" s="38"/>
      <c r="FC232" s="38"/>
      <c r="FD232" s="38"/>
      <c r="FE232" s="38"/>
      <c r="FF232" s="38"/>
      <c r="FG232" s="38"/>
      <c r="FH232" s="38"/>
      <c r="FI232" s="38"/>
      <c r="FJ232" s="38"/>
      <c r="FK232" s="38"/>
      <c r="FL232" s="38"/>
      <c r="FM232" s="38"/>
      <c r="FN232" s="38"/>
      <c r="FO232" s="38"/>
      <c r="FP232" s="38"/>
      <c r="FQ232" s="38"/>
      <c r="FR232" s="38"/>
      <c r="FS232" s="38"/>
      <c r="FT232" s="38"/>
      <c r="FU232" s="38"/>
      <c r="FV232" s="38"/>
      <c r="FW232" s="38"/>
      <c r="FX232" s="38"/>
      <c r="FY232" s="38"/>
      <c r="FZ232" s="38"/>
      <c r="GA232" s="38"/>
      <c r="GB232" s="38"/>
      <c r="GC232" s="38"/>
      <c r="GD232" s="38"/>
      <c r="GE232" s="38"/>
      <c r="GF232" s="38"/>
      <c r="GG232" s="38"/>
      <c r="GH232" s="38"/>
      <c r="GI232" s="38"/>
      <c r="GJ232" s="38"/>
      <c r="GK232" s="38"/>
      <c r="GL232" s="38"/>
      <c r="GM232" s="38"/>
      <c r="GN232" s="38"/>
      <c r="GO232" s="38"/>
      <c r="GP232" s="38"/>
      <c r="GQ232" s="38"/>
      <c r="GR232" s="38"/>
      <c r="GS232" s="38"/>
      <c r="GT232" s="38"/>
      <c r="GU232" s="38"/>
      <c r="GV232" s="38"/>
      <c r="GW232" s="38"/>
      <c r="GX232" s="38"/>
      <c r="GY232" s="38"/>
      <c r="GZ232" s="38"/>
      <c r="HA232" s="38"/>
      <c r="HB232" s="38"/>
      <c r="HC232" s="38"/>
      <c r="HD232" s="38"/>
      <c r="HE232" s="38"/>
      <c r="HF232" s="38"/>
      <c r="HG232" s="38"/>
      <c r="HH232" s="38"/>
      <c r="HI232" s="38"/>
      <c r="HJ232" s="38"/>
      <c r="HK232" s="38"/>
      <c r="HL232" s="38"/>
      <c r="HM232" s="38"/>
      <c r="HN232" s="38"/>
      <c r="HO232" s="38"/>
      <c r="HP232" s="38"/>
      <c r="HQ232" s="38"/>
      <c r="HR232" s="38"/>
      <c r="HS232" s="38"/>
      <c r="HT232" s="38"/>
      <c r="HU232" s="38"/>
      <c r="HV232" s="38"/>
      <c r="HW232" s="38"/>
      <c r="HX232" s="38"/>
      <c r="HY232" s="38"/>
      <c r="HZ232" s="38"/>
      <c r="IA232" s="38"/>
      <c r="IB232" s="38"/>
      <c r="IC232" s="38"/>
      <c r="ID232" s="38"/>
      <c r="IE232" s="38"/>
      <c r="IF232" s="38"/>
      <c r="IG232" s="38"/>
      <c r="IH232" s="38"/>
      <c r="II232" s="38"/>
      <c r="IJ232" s="38"/>
      <c r="IK232" s="38"/>
      <c r="IL232" s="38"/>
      <c r="IM232" s="38"/>
      <c r="IN232" s="38"/>
      <c r="IO232" s="38"/>
      <c r="IP232" s="38"/>
      <c r="IQ232" s="38"/>
      <c r="IR232" s="38"/>
      <c r="IS232" s="38"/>
      <c r="IT232" s="38"/>
      <c r="IU232" s="38"/>
      <c r="IV232" s="38"/>
      <c r="IW232" s="38"/>
      <c r="IX232" s="38"/>
      <c r="IY232" s="38"/>
      <c r="IZ232" s="38"/>
      <c r="JA232" s="38"/>
      <c r="JB232" s="38"/>
      <c r="JC232" s="38"/>
      <c r="JD232" s="38"/>
      <c r="JE232" s="38"/>
      <c r="JF232" s="38"/>
      <c r="JG232" s="38"/>
      <c r="JH232" s="38"/>
      <c r="JI232" s="38"/>
      <c r="JJ232" s="38"/>
      <c r="JK232" s="38"/>
      <c r="JL232" s="38"/>
      <c r="JM232" s="38"/>
      <c r="JN232" s="38"/>
      <c r="JO232" s="38"/>
      <c r="JP232" s="38"/>
      <c r="JQ232" s="38"/>
      <c r="JR232" s="38"/>
      <c r="JS232" s="38"/>
      <c r="JT232" s="38"/>
      <c r="JU232" s="38"/>
      <c r="JV232" s="38"/>
      <c r="JW232" s="38"/>
      <c r="JX232" s="38"/>
      <c r="JY232" s="38"/>
      <c r="JZ232" s="38"/>
      <c r="KA232" s="38"/>
      <c r="KB232" s="38"/>
      <c r="KC232" s="38"/>
      <c r="KD232" s="38"/>
      <c r="KE232" s="38"/>
      <c r="KF232" s="38"/>
      <c r="KG232" s="38"/>
      <c r="KH232" s="38"/>
      <c r="KI232" s="38"/>
      <c r="KJ232" s="38"/>
      <c r="KK232" s="38"/>
      <c r="KL232" s="38"/>
      <c r="KM232" s="38"/>
      <c r="KN232" s="38"/>
      <c r="KO232" s="38"/>
      <c r="KP232" s="38"/>
      <c r="KQ232" s="38"/>
      <c r="KR232" s="38"/>
      <c r="KS232" s="38"/>
      <c r="KT232" s="38"/>
      <c r="KU232" s="38"/>
      <c r="KV232" s="38"/>
      <c r="KW232" s="38"/>
      <c r="KX232" s="38"/>
      <c r="KY232" s="38"/>
      <c r="KZ232" s="38"/>
      <c r="LA232" s="38"/>
      <c r="LB232" s="38"/>
      <c r="LC232" s="38"/>
      <c r="LD232" s="38"/>
      <c r="LE232" s="38"/>
      <c r="LF232" s="38"/>
      <c r="LG232" s="38"/>
      <c r="LH232" s="38"/>
      <c r="LI232" s="38"/>
      <c r="LJ232" s="38"/>
      <c r="LK232" s="38"/>
    </row>
    <row r="233" spans="2:323" x14ac:dyDescent="0.2">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38"/>
      <c r="BZ233" s="38"/>
      <c r="CA233" s="38"/>
      <c r="CB233" s="38"/>
      <c r="CC233" s="38"/>
      <c r="CD233" s="38"/>
      <c r="CE233" s="38"/>
      <c r="CF233" s="38"/>
      <c r="CG233" s="38"/>
      <c r="CH233" s="38"/>
      <c r="CI233" s="38"/>
      <c r="CJ233" s="38"/>
      <c r="CK233" s="38"/>
      <c r="CL233" s="38"/>
      <c r="CM233" s="38"/>
      <c r="CN233" s="38"/>
      <c r="CO233" s="38"/>
      <c r="CP233" s="38"/>
      <c r="CQ233" s="38"/>
      <c r="CR233" s="38"/>
      <c r="CS233" s="38"/>
      <c r="CT233" s="38"/>
      <c r="CU233" s="38"/>
      <c r="CV233" s="38"/>
      <c r="CW233" s="38"/>
      <c r="CX233" s="38"/>
      <c r="CY233" s="38"/>
      <c r="CZ233" s="38"/>
      <c r="DA233" s="38"/>
      <c r="DB233" s="38"/>
      <c r="DC233" s="38"/>
      <c r="DD233" s="38"/>
      <c r="DE233" s="38"/>
      <c r="DF233" s="38"/>
      <c r="DG233" s="38"/>
      <c r="DH233" s="38"/>
      <c r="DI233" s="38"/>
      <c r="DJ233" s="38"/>
      <c r="DK233" s="38"/>
      <c r="DL233" s="38"/>
      <c r="DM233" s="38"/>
      <c r="DN233" s="38"/>
      <c r="DO233" s="38"/>
      <c r="DP233" s="38"/>
      <c r="DQ233" s="38"/>
      <c r="DR233" s="38"/>
      <c r="DS233" s="38"/>
      <c r="DT233" s="38"/>
      <c r="DU233" s="38"/>
      <c r="DV233" s="38"/>
      <c r="DW233" s="38"/>
      <c r="DX233" s="38"/>
      <c r="DY233" s="38"/>
      <c r="DZ233" s="38"/>
      <c r="EA233" s="38"/>
      <c r="EB233" s="38"/>
      <c r="EC233" s="38"/>
      <c r="ED233" s="38"/>
      <c r="EE233" s="38"/>
      <c r="EF233" s="38"/>
      <c r="EG233" s="38"/>
      <c r="EH233" s="38"/>
      <c r="EI233" s="38"/>
      <c r="EJ233" s="38"/>
      <c r="EK233" s="38"/>
      <c r="EL233" s="38"/>
      <c r="EM233" s="38"/>
      <c r="EN233" s="38"/>
      <c r="EO233" s="38"/>
      <c r="EP233" s="38"/>
      <c r="EQ233" s="38"/>
      <c r="ER233" s="38"/>
      <c r="ES233" s="38"/>
      <c r="ET233" s="38"/>
      <c r="EU233" s="38"/>
      <c r="EV233" s="38"/>
      <c r="EW233" s="38"/>
      <c r="EX233" s="38"/>
      <c r="EY233" s="38"/>
      <c r="EZ233" s="38"/>
      <c r="FA233" s="38"/>
      <c r="FB233" s="38"/>
      <c r="FC233" s="38"/>
      <c r="FD233" s="38"/>
      <c r="FE233" s="38"/>
      <c r="FF233" s="38"/>
      <c r="FG233" s="38"/>
      <c r="FH233" s="38"/>
      <c r="FI233" s="38"/>
      <c r="FJ233" s="38"/>
      <c r="FK233" s="38"/>
      <c r="FL233" s="38"/>
      <c r="FM233" s="38"/>
      <c r="FN233" s="38"/>
      <c r="FO233" s="38"/>
      <c r="FP233" s="38"/>
      <c r="FQ233" s="38"/>
      <c r="FR233" s="38"/>
      <c r="FS233" s="38"/>
      <c r="FT233" s="38"/>
      <c r="FU233" s="38"/>
      <c r="FV233" s="38"/>
      <c r="FW233" s="38"/>
      <c r="FX233" s="38"/>
      <c r="FY233" s="38"/>
      <c r="FZ233" s="38"/>
      <c r="GA233" s="38"/>
      <c r="GB233" s="38"/>
      <c r="GC233" s="38"/>
      <c r="GD233" s="38"/>
      <c r="GE233" s="38"/>
      <c r="GF233" s="38"/>
      <c r="GG233" s="38"/>
      <c r="GH233" s="38"/>
      <c r="GI233" s="38"/>
      <c r="GJ233" s="38"/>
      <c r="GK233" s="38"/>
      <c r="GL233" s="38"/>
      <c r="GM233" s="38"/>
      <c r="GN233" s="38"/>
      <c r="GO233" s="38"/>
      <c r="GP233" s="38"/>
      <c r="GQ233" s="38"/>
      <c r="GR233" s="38"/>
      <c r="GS233" s="38"/>
      <c r="GT233" s="38"/>
      <c r="GU233" s="38"/>
      <c r="GV233" s="38"/>
      <c r="GW233" s="38"/>
      <c r="GX233" s="38"/>
      <c r="GY233" s="38"/>
      <c r="GZ233" s="38"/>
      <c r="HA233" s="38"/>
      <c r="HB233" s="38"/>
      <c r="HC233" s="38"/>
      <c r="HD233" s="38"/>
      <c r="HE233" s="38"/>
      <c r="HF233" s="38"/>
      <c r="HG233" s="38"/>
      <c r="HH233" s="38"/>
      <c r="HI233" s="38"/>
      <c r="HJ233" s="38"/>
      <c r="HK233" s="38"/>
      <c r="HL233" s="38"/>
      <c r="HM233" s="38"/>
      <c r="HN233" s="38"/>
      <c r="HO233" s="38"/>
      <c r="HP233" s="38"/>
      <c r="HQ233" s="38"/>
      <c r="HR233" s="38"/>
      <c r="HS233" s="38"/>
      <c r="HT233" s="38"/>
      <c r="HU233" s="38"/>
      <c r="HV233" s="38"/>
      <c r="HW233" s="38"/>
      <c r="HX233" s="38"/>
      <c r="HY233" s="38"/>
      <c r="HZ233" s="38"/>
      <c r="IA233" s="38"/>
      <c r="IB233" s="38"/>
      <c r="IC233" s="38"/>
      <c r="ID233" s="38"/>
      <c r="IE233" s="38"/>
      <c r="IF233" s="38"/>
      <c r="IG233" s="38"/>
      <c r="IH233" s="38"/>
      <c r="II233" s="38"/>
      <c r="IJ233" s="38"/>
      <c r="IK233" s="38"/>
      <c r="IL233" s="38"/>
      <c r="IM233" s="38"/>
      <c r="IN233" s="38"/>
      <c r="IO233" s="38"/>
      <c r="IP233" s="38"/>
      <c r="IQ233" s="38"/>
      <c r="IR233" s="38"/>
      <c r="IS233" s="38"/>
      <c r="IT233" s="38"/>
      <c r="IU233" s="38"/>
      <c r="IV233" s="38"/>
      <c r="IW233" s="38"/>
      <c r="IX233" s="38"/>
      <c r="IY233" s="38"/>
      <c r="IZ233" s="38"/>
      <c r="JA233" s="38"/>
      <c r="JB233" s="38"/>
      <c r="JC233" s="38"/>
      <c r="JD233" s="38"/>
      <c r="JE233" s="38"/>
      <c r="JF233" s="38"/>
      <c r="JG233" s="38"/>
      <c r="JH233" s="38"/>
      <c r="JI233" s="38"/>
      <c r="JJ233" s="38"/>
      <c r="JK233" s="38"/>
      <c r="JL233" s="38"/>
      <c r="JM233" s="38"/>
      <c r="JN233" s="38"/>
      <c r="JO233" s="38"/>
      <c r="JP233" s="38"/>
      <c r="JQ233" s="38"/>
      <c r="JR233" s="38"/>
      <c r="JS233" s="38"/>
      <c r="JT233" s="38"/>
      <c r="JU233" s="38"/>
      <c r="JV233" s="38"/>
      <c r="JW233" s="38"/>
      <c r="JX233" s="38"/>
      <c r="JY233" s="38"/>
      <c r="JZ233" s="38"/>
      <c r="KA233" s="38"/>
      <c r="KB233" s="38"/>
      <c r="KC233" s="38"/>
      <c r="KD233" s="38"/>
      <c r="KE233" s="38"/>
      <c r="KF233" s="38"/>
      <c r="KG233" s="38"/>
      <c r="KH233" s="38"/>
      <c r="KI233" s="38"/>
      <c r="KJ233" s="38"/>
      <c r="KK233" s="38"/>
      <c r="KL233" s="38"/>
      <c r="KM233" s="38"/>
      <c r="KN233" s="38"/>
      <c r="KO233" s="38"/>
      <c r="KP233" s="38"/>
      <c r="KQ233" s="38"/>
      <c r="KR233" s="38"/>
      <c r="KS233" s="38"/>
      <c r="KT233" s="38"/>
      <c r="KU233" s="38"/>
      <c r="KV233" s="38"/>
      <c r="KW233" s="38"/>
      <c r="KX233" s="38"/>
      <c r="KY233" s="38"/>
      <c r="KZ233" s="38"/>
      <c r="LA233" s="38"/>
      <c r="LB233" s="38"/>
      <c r="LC233" s="38"/>
      <c r="LD233" s="38"/>
      <c r="LE233" s="38"/>
      <c r="LF233" s="38"/>
      <c r="LG233" s="38"/>
      <c r="LH233" s="38"/>
      <c r="LI233" s="38"/>
      <c r="LJ233" s="38"/>
      <c r="LK233" s="38"/>
    </row>
    <row r="234" spans="2:323" x14ac:dyDescent="0.2">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c r="DT234" s="38"/>
      <c r="DU234" s="38"/>
      <c r="DV234" s="38"/>
      <c r="DW234" s="38"/>
      <c r="DX234" s="38"/>
      <c r="DY234" s="38"/>
      <c r="DZ234" s="38"/>
      <c r="EA234" s="38"/>
      <c r="EB234" s="38"/>
      <c r="EC234" s="38"/>
      <c r="ED234" s="38"/>
      <c r="EE234" s="38"/>
      <c r="EF234" s="38"/>
      <c r="EG234" s="38"/>
      <c r="EH234" s="38"/>
      <c r="EI234" s="38"/>
      <c r="EJ234" s="38"/>
      <c r="EK234" s="38"/>
      <c r="EL234" s="38"/>
      <c r="EM234" s="38"/>
      <c r="EN234" s="38"/>
      <c r="EO234" s="38"/>
      <c r="EP234" s="38"/>
      <c r="EQ234" s="38"/>
      <c r="ER234" s="38"/>
      <c r="ES234" s="38"/>
      <c r="ET234" s="38"/>
      <c r="EU234" s="38"/>
      <c r="EV234" s="38"/>
      <c r="EW234" s="38"/>
      <c r="EX234" s="38"/>
      <c r="EY234" s="38"/>
      <c r="EZ234" s="38"/>
      <c r="FA234" s="38"/>
      <c r="FB234" s="38"/>
      <c r="FC234" s="38"/>
      <c r="FD234" s="38"/>
      <c r="FE234" s="38"/>
      <c r="FF234" s="38"/>
      <c r="FG234" s="38"/>
      <c r="FH234" s="38"/>
      <c r="FI234" s="38"/>
      <c r="FJ234" s="38"/>
      <c r="FK234" s="38"/>
      <c r="FL234" s="38"/>
      <c r="FM234" s="38"/>
      <c r="FN234" s="38"/>
      <c r="FO234" s="38"/>
      <c r="FP234" s="38"/>
      <c r="FQ234" s="38"/>
      <c r="FR234" s="38"/>
      <c r="FS234" s="38"/>
      <c r="FT234" s="38"/>
      <c r="FU234" s="38"/>
      <c r="FV234" s="38"/>
      <c r="FW234" s="38"/>
      <c r="FX234" s="38"/>
      <c r="FY234" s="38"/>
      <c r="FZ234" s="38"/>
      <c r="GA234" s="38"/>
      <c r="GB234" s="38"/>
      <c r="GC234" s="38"/>
      <c r="GD234" s="38"/>
      <c r="GE234" s="38"/>
      <c r="GF234" s="38"/>
      <c r="GG234" s="38"/>
      <c r="GH234" s="38"/>
      <c r="GI234" s="38"/>
      <c r="GJ234" s="38"/>
      <c r="GK234" s="38"/>
      <c r="GL234" s="38"/>
      <c r="GM234" s="38"/>
      <c r="GN234" s="38"/>
      <c r="GO234" s="38"/>
      <c r="GP234" s="38"/>
      <c r="GQ234" s="38"/>
      <c r="GR234" s="38"/>
      <c r="GS234" s="38"/>
      <c r="GT234" s="38"/>
      <c r="GU234" s="38"/>
      <c r="GV234" s="38"/>
      <c r="GW234" s="38"/>
      <c r="GX234" s="38"/>
      <c r="GY234" s="38"/>
      <c r="GZ234" s="38"/>
      <c r="HA234" s="38"/>
      <c r="HB234" s="38"/>
      <c r="HC234" s="38"/>
      <c r="HD234" s="38"/>
      <c r="HE234" s="38"/>
      <c r="HF234" s="38"/>
      <c r="HG234" s="38"/>
      <c r="HH234" s="38"/>
      <c r="HI234" s="38"/>
      <c r="HJ234" s="38"/>
      <c r="HK234" s="38"/>
      <c r="HL234" s="38"/>
      <c r="HM234" s="38"/>
      <c r="HN234" s="38"/>
      <c r="HO234" s="38"/>
      <c r="HP234" s="38"/>
      <c r="HQ234" s="38"/>
      <c r="HR234" s="38"/>
      <c r="HS234" s="38"/>
      <c r="HT234" s="38"/>
      <c r="HU234" s="38"/>
      <c r="HV234" s="38"/>
      <c r="HW234" s="38"/>
      <c r="HX234" s="38"/>
      <c r="HY234" s="38"/>
      <c r="HZ234" s="38"/>
      <c r="IA234" s="38"/>
      <c r="IB234" s="38"/>
      <c r="IC234" s="38"/>
      <c r="ID234" s="38"/>
      <c r="IE234" s="38"/>
      <c r="IF234" s="38"/>
      <c r="IG234" s="38"/>
      <c r="IH234" s="38"/>
      <c r="II234" s="38"/>
      <c r="IJ234" s="38"/>
      <c r="IK234" s="38"/>
      <c r="IL234" s="38"/>
      <c r="IM234" s="38"/>
      <c r="IN234" s="38"/>
      <c r="IO234" s="38"/>
      <c r="IP234" s="38"/>
      <c r="IQ234" s="38"/>
      <c r="IR234" s="38"/>
      <c r="IS234" s="38"/>
      <c r="IT234" s="38"/>
      <c r="IU234" s="38"/>
      <c r="IV234" s="38"/>
      <c r="IW234" s="38"/>
      <c r="IX234" s="38"/>
      <c r="IY234" s="38"/>
      <c r="IZ234" s="38"/>
      <c r="JA234" s="38"/>
      <c r="JB234" s="38"/>
      <c r="JC234" s="38"/>
      <c r="JD234" s="38"/>
      <c r="JE234" s="38"/>
      <c r="JF234" s="38"/>
      <c r="JG234" s="38"/>
      <c r="JH234" s="38"/>
      <c r="JI234" s="38"/>
      <c r="JJ234" s="38"/>
      <c r="JK234" s="38"/>
      <c r="JL234" s="38"/>
      <c r="JM234" s="38"/>
      <c r="JN234" s="38"/>
      <c r="JO234" s="38"/>
      <c r="JP234" s="38"/>
      <c r="JQ234" s="38"/>
      <c r="JR234" s="38"/>
      <c r="JS234" s="38"/>
      <c r="JT234" s="38"/>
      <c r="JU234" s="38"/>
      <c r="JV234" s="38"/>
      <c r="JW234" s="38"/>
      <c r="JX234" s="38"/>
      <c r="JY234" s="38"/>
      <c r="JZ234" s="38"/>
      <c r="KA234" s="38"/>
      <c r="KB234" s="38"/>
      <c r="KC234" s="38"/>
      <c r="KD234" s="38"/>
      <c r="KE234" s="38"/>
      <c r="KF234" s="38"/>
      <c r="KG234" s="38"/>
      <c r="KH234" s="38"/>
      <c r="KI234" s="38"/>
      <c r="KJ234" s="38"/>
      <c r="KK234" s="38"/>
      <c r="KL234" s="38"/>
      <c r="KM234" s="38"/>
      <c r="KN234" s="38"/>
      <c r="KO234" s="38"/>
      <c r="KP234" s="38"/>
      <c r="KQ234" s="38"/>
      <c r="KR234" s="38"/>
      <c r="KS234" s="38"/>
      <c r="KT234" s="38"/>
      <c r="KU234" s="38"/>
      <c r="KV234" s="38"/>
      <c r="KW234" s="38"/>
      <c r="KX234" s="38"/>
      <c r="KY234" s="38"/>
      <c r="KZ234" s="38"/>
      <c r="LA234" s="38"/>
      <c r="LB234" s="38"/>
      <c r="LC234" s="38"/>
      <c r="LD234" s="38"/>
      <c r="LE234" s="38"/>
      <c r="LF234" s="38"/>
      <c r="LG234" s="38"/>
      <c r="LH234" s="38"/>
      <c r="LI234" s="38"/>
      <c r="LJ234" s="38"/>
      <c r="LK234" s="38"/>
    </row>
    <row r="235" spans="2:323" x14ac:dyDescent="0.2">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c r="CP235" s="38"/>
      <c r="CQ235" s="38"/>
      <c r="CR235" s="38"/>
      <c r="CS235" s="38"/>
      <c r="CT235" s="38"/>
      <c r="CU235" s="38"/>
      <c r="CV235" s="38"/>
      <c r="CW235" s="38"/>
      <c r="CX235" s="38"/>
      <c r="CY235" s="38"/>
      <c r="CZ235" s="38"/>
      <c r="DA235" s="38"/>
      <c r="DB235" s="38"/>
      <c r="DC235" s="38"/>
      <c r="DD235" s="38"/>
      <c r="DE235" s="38"/>
      <c r="DF235" s="38"/>
      <c r="DG235" s="38"/>
      <c r="DH235" s="38"/>
      <c r="DI235" s="38"/>
      <c r="DJ235" s="38"/>
      <c r="DK235" s="38"/>
      <c r="DL235" s="38"/>
      <c r="DM235" s="38"/>
      <c r="DN235" s="38"/>
      <c r="DO235" s="38"/>
      <c r="DP235" s="38"/>
      <c r="DQ235" s="38"/>
      <c r="DR235" s="38"/>
      <c r="DS235" s="38"/>
      <c r="DT235" s="38"/>
      <c r="DU235" s="38"/>
      <c r="DV235" s="38"/>
      <c r="DW235" s="38"/>
      <c r="DX235" s="38"/>
      <c r="DY235" s="38"/>
      <c r="DZ235" s="38"/>
      <c r="EA235" s="38"/>
      <c r="EB235" s="38"/>
      <c r="EC235" s="38"/>
      <c r="ED235" s="38"/>
      <c r="EE235" s="38"/>
      <c r="EF235" s="38"/>
      <c r="EG235" s="38"/>
      <c r="EH235" s="38"/>
      <c r="EI235" s="38"/>
      <c r="EJ235" s="38"/>
      <c r="EK235" s="38"/>
      <c r="EL235" s="38"/>
      <c r="EM235" s="38"/>
      <c r="EN235" s="38"/>
      <c r="EO235" s="38"/>
      <c r="EP235" s="38"/>
      <c r="EQ235" s="38"/>
      <c r="ER235" s="38"/>
      <c r="ES235" s="38"/>
      <c r="ET235" s="38"/>
      <c r="EU235" s="38"/>
      <c r="EV235" s="38"/>
      <c r="EW235" s="38"/>
      <c r="EX235" s="38"/>
      <c r="EY235" s="38"/>
      <c r="EZ235" s="38"/>
      <c r="FA235" s="38"/>
      <c r="FB235" s="38"/>
      <c r="FC235" s="38"/>
      <c r="FD235" s="38"/>
      <c r="FE235" s="38"/>
      <c r="FF235" s="38"/>
      <c r="FG235" s="38"/>
      <c r="FH235" s="38"/>
      <c r="FI235" s="38"/>
      <c r="FJ235" s="38"/>
      <c r="FK235" s="38"/>
      <c r="FL235" s="38"/>
      <c r="FM235" s="38"/>
      <c r="FN235" s="38"/>
      <c r="FO235" s="38"/>
      <c r="FP235" s="38"/>
      <c r="FQ235" s="38"/>
      <c r="FR235" s="38"/>
      <c r="FS235" s="38"/>
      <c r="FT235" s="38"/>
      <c r="FU235" s="38"/>
      <c r="FV235" s="38"/>
      <c r="FW235" s="38"/>
      <c r="FX235" s="38"/>
      <c r="FY235" s="38"/>
      <c r="FZ235" s="38"/>
      <c r="GA235" s="38"/>
      <c r="GB235" s="38"/>
      <c r="GC235" s="38"/>
      <c r="GD235" s="38"/>
      <c r="GE235" s="38"/>
      <c r="GF235" s="38"/>
      <c r="GG235" s="38"/>
      <c r="GH235" s="38"/>
      <c r="GI235" s="38"/>
      <c r="GJ235" s="38"/>
      <c r="GK235" s="38"/>
      <c r="GL235" s="38"/>
      <c r="GM235" s="38"/>
      <c r="GN235" s="38"/>
      <c r="GO235" s="38"/>
      <c r="GP235" s="38"/>
      <c r="GQ235" s="38"/>
      <c r="GR235" s="38"/>
      <c r="GS235" s="38"/>
      <c r="GT235" s="38"/>
      <c r="GU235" s="38"/>
      <c r="GV235" s="38"/>
      <c r="GW235" s="38"/>
      <c r="GX235" s="38"/>
      <c r="GY235" s="38"/>
      <c r="GZ235" s="38"/>
      <c r="HA235" s="38"/>
      <c r="HB235" s="38"/>
      <c r="HC235" s="38"/>
      <c r="HD235" s="38"/>
      <c r="HE235" s="38"/>
      <c r="HF235" s="38"/>
      <c r="HG235" s="38"/>
      <c r="HH235" s="38"/>
      <c r="HI235" s="38"/>
      <c r="HJ235" s="38"/>
      <c r="HK235" s="38"/>
      <c r="HL235" s="38"/>
      <c r="HM235" s="38"/>
      <c r="HN235" s="38"/>
      <c r="HO235" s="38"/>
      <c r="HP235" s="38"/>
      <c r="HQ235" s="38"/>
      <c r="HR235" s="38"/>
      <c r="HS235" s="38"/>
      <c r="HT235" s="38"/>
      <c r="HU235" s="38"/>
      <c r="HV235" s="38"/>
      <c r="HW235" s="38"/>
      <c r="HX235" s="38"/>
      <c r="HY235" s="38"/>
      <c r="HZ235" s="38"/>
      <c r="IA235" s="38"/>
      <c r="IB235" s="38"/>
      <c r="IC235" s="38"/>
      <c r="ID235" s="38"/>
      <c r="IE235" s="38"/>
      <c r="IF235" s="38"/>
      <c r="IG235" s="38"/>
      <c r="IH235" s="38"/>
      <c r="II235" s="38"/>
      <c r="IJ235" s="38"/>
      <c r="IK235" s="38"/>
      <c r="IL235" s="38"/>
      <c r="IM235" s="38"/>
      <c r="IN235" s="38"/>
      <c r="IO235" s="38"/>
      <c r="IP235" s="38"/>
      <c r="IQ235" s="38"/>
      <c r="IR235" s="38"/>
      <c r="IS235" s="38"/>
      <c r="IT235" s="38"/>
      <c r="IU235" s="38"/>
      <c r="IV235" s="38"/>
      <c r="IW235" s="38"/>
      <c r="IX235" s="38"/>
      <c r="IY235" s="38"/>
      <c r="IZ235" s="38"/>
      <c r="JA235" s="38"/>
      <c r="JB235" s="38"/>
      <c r="JC235" s="38"/>
      <c r="JD235" s="38"/>
      <c r="JE235" s="38"/>
      <c r="JF235" s="38"/>
      <c r="JG235" s="38"/>
      <c r="JH235" s="38"/>
      <c r="JI235" s="38"/>
      <c r="JJ235" s="38"/>
      <c r="JK235" s="38"/>
      <c r="JL235" s="38"/>
      <c r="JM235" s="38"/>
      <c r="JN235" s="38"/>
      <c r="JO235" s="38"/>
      <c r="JP235" s="38"/>
      <c r="JQ235" s="38"/>
      <c r="JR235" s="38"/>
      <c r="JS235" s="38"/>
      <c r="JT235" s="38"/>
      <c r="JU235" s="38"/>
      <c r="JV235" s="38"/>
      <c r="JW235" s="38"/>
      <c r="JX235" s="38"/>
      <c r="JY235" s="38"/>
      <c r="JZ235" s="38"/>
      <c r="KA235" s="38"/>
      <c r="KB235" s="38"/>
      <c r="KC235" s="38"/>
      <c r="KD235" s="38"/>
      <c r="KE235" s="38"/>
      <c r="KF235" s="38"/>
      <c r="KG235" s="38"/>
      <c r="KH235" s="38"/>
      <c r="KI235" s="38"/>
      <c r="KJ235" s="38"/>
      <c r="KK235" s="38"/>
      <c r="KL235" s="38"/>
      <c r="KM235" s="38"/>
      <c r="KN235" s="38"/>
      <c r="KO235" s="38"/>
      <c r="KP235" s="38"/>
      <c r="KQ235" s="38"/>
      <c r="KR235" s="38"/>
      <c r="KS235" s="38"/>
      <c r="KT235" s="38"/>
      <c r="KU235" s="38"/>
      <c r="KV235" s="38"/>
      <c r="KW235" s="38"/>
      <c r="KX235" s="38"/>
      <c r="KY235" s="38"/>
      <c r="KZ235" s="38"/>
      <c r="LA235" s="38"/>
      <c r="LB235" s="38"/>
      <c r="LC235" s="38"/>
      <c r="LD235" s="38"/>
      <c r="LE235" s="38"/>
      <c r="LF235" s="38"/>
      <c r="LG235" s="38"/>
      <c r="LH235" s="38"/>
      <c r="LI235" s="38"/>
      <c r="LJ235" s="38"/>
      <c r="LK235" s="38"/>
    </row>
    <row r="236" spans="2:323" x14ac:dyDescent="0.2">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c r="DB236" s="38"/>
      <c r="DC236" s="38"/>
      <c r="DD236" s="38"/>
      <c r="DE236" s="38"/>
      <c r="DF236" s="38"/>
      <c r="DG236" s="38"/>
      <c r="DH236" s="38"/>
      <c r="DI236" s="38"/>
      <c r="DJ236" s="38"/>
      <c r="DK236" s="38"/>
      <c r="DL236" s="38"/>
      <c r="DM236" s="38"/>
      <c r="DN236" s="38"/>
      <c r="DO236" s="38"/>
      <c r="DP236" s="38"/>
      <c r="DQ236" s="38"/>
      <c r="DR236" s="38"/>
      <c r="DS236" s="38"/>
      <c r="DT236" s="38"/>
      <c r="DU236" s="38"/>
      <c r="DV236" s="38"/>
      <c r="DW236" s="38"/>
      <c r="DX236" s="38"/>
      <c r="DY236" s="38"/>
      <c r="DZ236" s="38"/>
      <c r="EA236" s="38"/>
      <c r="EB236" s="38"/>
      <c r="EC236" s="38"/>
      <c r="ED236" s="38"/>
      <c r="EE236" s="38"/>
      <c r="EF236" s="38"/>
      <c r="EG236" s="38"/>
      <c r="EH236" s="38"/>
      <c r="EI236" s="38"/>
      <c r="EJ236" s="38"/>
      <c r="EK236" s="38"/>
      <c r="EL236" s="38"/>
      <c r="EM236" s="38"/>
      <c r="EN236" s="38"/>
      <c r="EO236" s="38"/>
      <c r="EP236" s="38"/>
      <c r="EQ236" s="38"/>
      <c r="ER236" s="38"/>
      <c r="ES236" s="38"/>
      <c r="ET236" s="38"/>
      <c r="EU236" s="38"/>
      <c r="EV236" s="38"/>
      <c r="EW236" s="38"/>
      <c r="EX236" s="38"/>
      <c r="EY236" s="38"/>
      <c r="EZ236" s="38"/>
      <c r="FA236" s="38"/>
      <c r="FB236" s="38"/>
      <c r="FC236" s="38"/>
      <c r="FD236" s="38"/>
      <c r="FE236" s="38"/>
      <c r="FF236" s="38"/>
      <c r="FG236" s="38"/>
      <c r="FH236" s="38"/>
      <c r="FI236" s="38"/>
      <c r="FJ236" s="38"/>
      <c r="FK236" s="38"/>
      <c r="FL236" s="38"/>
      <c r="FM236" s="38"/>
      <c r="FN236" s="38"/>
      <c r="FO236" s="38"/>
      <c r="FP236" s="38"/>
      <c r="FQ236" s="38"/>
      <c r="FR236" s="38"/>
      <c r="FS236" s="38"/>
      <c r="FT236" s="38"/>
      <c r="FU236" s="38"/>
      <c r="FV236" s="38"/>
      <c r="FW236" s="38"/>
      <c r="FX236" s="38"/>
      <c r="FY236" s="38"/>
      <c r="FZ236" s="38"/>
      <c r="GA236" s="38"/>
      <c r="GB236" s="38"/>
      <c r="GC236" s="38"/>
      <c r="GD236" s="38"/>
      <c r="GE236" s="38"/>
      <c r="GF236" s="38"/>
      <c r="GG236" s="38"/>
      <c r="GH236" s="38"/>
      <c r="GI236" s="38"/>
      <c r="GJ236" s="38"/>
      <c r="GK236" s="38"/>
      <c r="GL236" s="38"/>
      <c r="GM236" s="38"/>
      <c r="GN236" s="38"/>
      <c r="GO236" s="38"/>
      <c r="GP236" s="38"/>
      <c r="GQ236" s="38"/>
      <c r="GR236" s="38"/>
      <c r="GS236" s="38"/>
      <c r="GT236" s="38"/>
      <c r="GU236" s="38"/>
      <c r="GV236" s="38"/>
      <c r="GW236" s="38"/>
      <c r="GX236" s="38"/>
      <c r="GY236" s="38"/>
      <c r="GZ236" s="38"/>
      <c r="HA236" s="38"/>
      <c r="HB236" s="38"/>
      <c r="HC236" s="38"/>
      <c r="HD236" s="38"/>
      <c r="HE236" s="38"/>
      <c r="HF236" s="38"/>
      <c r="HG236" s="38"/>
      <c r="HH236" s="38"/>
      <c r="HI236" s="38"/>
      <c r="HJ236" s="38"/>
      <c r="HK236" s="38"/>
      <c r="HL236" s="38"/>
      <c r="HM236" s="38"/>
      <c r="HN236" s="38"/>
      <c r="HO236" s="38"/>
      <c r="HP236" s="38"/>
      <c r="HQ236" s="38"/>
      <c r="HR236" s="38"/>
      <c r="HS236" s="38"/>
      <c r="HT236" s="38"/>
      <c r="HU236" s="38"/>
      <c r="HV236" s="38"/>
      <c r="HW236" s="38"/>
      <c r="HX236" s="38"/>
      <c r="HY236" s="38"/>
      <c r="HZ236" s="38"/>
      <c r="IA236" s="38"/>
      <c r="IB236" s="38"/>
      <c r="IC236" s="38"/>
      <c r="ID236" s="38"/>
      <c r="IE236" s="38"/>
      <c r="IF236" s="38"/>
      <c r="IG236" s="38"/>
      <c r="IH236" s="38"/>
      <c r="II236" s="38"/>
      <c r="IJ236" s="38"/>
      <c r="IK236" s="38"/>
      <c r="IL236" s="38"/>
      <c r="IM236" s="38"/>
      <c r="IN236" s="38"/>
      <c r="IO236" s="38"/>
      <c r="IP236" s="38"/>
      <c r="IQ236" s="38"/>
      <c r="IR236" s="38"/>
      <c r="IS236" s="38"/>
      <c r="IT236" s="38"/>
      <c r="IU236" s="38"/>
      <c r="IV236" s="38"/>
      <c r="IW236" s="38"/>
      <c r="IX236" s="38"/>
      <c r="IY236" s="38"/>
      <c r="IZ236" s="38"/>
      <c r="JA236" s="38"/>
      <c r="JB236" s="38"/>
      <c r="JC236" s="38"/>
      <c r="JD236" s="38"/>
      <c r="JE236" s="38"/>
      <c r="JF236" s="38"/>
      <c r="JG236" s="38"/>
      <c r="JH236" s="38"/>
      <c r="JI236" s="38"/>
      <c r="JJ236" s="38"/>
      <c r="JK236" s="38"/>
      <c r="JL236" s="38"/>
      <c r="JM236" s="38"/>
      <c r="JN236" s="38"/>
      <c r="JO236" s="38"/>
      <c r="JP236" s="38"/>
      <c r="JQ236" s="38"/>
      <c r="JR236" s="38"/>
      <c r="JS236" s="38"/>
      <c r="JT236" s="38"/>
      <c r="JU236" s="38"/>
      <c r="JV236" s="38"/>
      <c r="JW236" s="38"/>
      <c r="JX236" s="38"/>
      <c r="JY236" s="38"/>
      <c r="JZ236" s="38"/>
      <c r="KA236" s="38"/>
      <c r="KB236" s="38"/>
      <c r="KC236" s="38"/>
      <c r="KD236" s="38"/>
      <c r="KE236" s="38"/>
      <c r="KF236" s="38"/>
      <c r="KG236" s="38"/>
      <c r="KH236" s="38"/>
      <c r="KI236" s="38"/>
      <c r="KJ236" s="38"/>
      <c r="KK236" s="38"/>
      <c r="KL236" s="38"/>
      <c r="KM236" s="38"/>
      <c r="KN236" s="38"/>
      <c r="KO236" s="38"/>
      <c r="KP236" s="38"/>
      <c r="KQ236" s="38"/>
      <c r="KR236" s="38"/>
      <c r="KS236" s="38"/>
      <c r="KT236" s="38"/>
      <c r="KU236" s="38"/>
      <c r="KV236" s="38"/>
      <c r="KW236" s="38"/>
      <c r="KX236" s="38"/>
      <c r="KY236" s="38"/>
      <c r="KZ236" s="38"/>
      <c r="LA236" s="38"/>
      <c r="LB236" s="38"/>
      <c r="LC236" s="38"/>
      <c r="LD236" s="38"/>
      <c r="LE236" s="38"/>
      <c r="LF236" s="38"/>
      <c r="LG236" s="38"/>
      <c r="LH236" s="38"/>
      <c r="LI236" s="38"/>
      <c r="LJ236" s="38"/>
      <c r="LK236" s="38"/>
    </row>
    <row r="237" spans="2:323" x14ac:dyDescent="0.2">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c r="DA237" s="38"/>
      <c r="DB237" s="38"/>
      <c r="DC237" s="38"/>
      <c r="DD237" s="38"/>
      <c r="DE237" s="38"/>
      <c r="DF237" s="38"/>
      <c r="DG237" s="38"/>
      <c r="DH237" s="38"/>
      <c r="DI237" s="38"/>
      <c r="DJ237" s="38"/>
      <c r="DK237" s="38"/>
      <c r="DL237" s="38"/>
      <c r="DM237" s="38"/>
      <c r="DN237" s="38"/>
      <c r="DO237" s="38"/>
      <c r="DP237" s="38"/>
      <c r="DQ237" s="38"/>
      <c r="DR237" s="38"/>
      <c r="DS237" s="38"/>
      <c r="DT237" s="38"/>
      <c r="DU237" s="38"/>
      <c r="DV237" s="38"/>
      <c r="DW237" s="38"/>
      <c r="DX237" s="38"/>
      <c r="DY237" s="38"/>
      <c r="DZ237" s="38"/>
      <c r="EA237" s="38"/>
      <c r="EB237" s="38"/>
      <c r="EC237" s="38"/>
      <c r="ED237" s="38"/>
      <c r="EE237" s="38"/>
      <c r="EF237" s="38"/>
      <c r="EG237" s="38"/>
      <c r="EH237" s="38"/>
      <c r="EI237" s="38"/>
      <c r="EJ237" s="38"/>
      <c r="EK237" s="38"/>
      <c r="EL237" s="38"/>
      <c r="EM237" s="38"/>
      <c r="EN237" s="38"/>
      <c r="EO237" s="38"/>
      <c r="EP237" s="38"/>
      <c r="EQ237" s="38"/>
      <c r="ER237" s="38"/>
      <c r="ES237" s="38"/>
      <c r="ET237" s="38"/>
      <c r="EU237" s="38"/>
      <c r="EV237" s="38"/>
      <c r="EW237" s="38"/>
      <c r="EX237" s="38"/>
      <c r="EY237" s="38"/>
      <c r="EZ237" s="38"/>
      <c r="FA237" s="38"/>
      <c r="FB237" s="38"/>
      <c r="FC237" s="38"/>
      <c r="FD237" s="38"/>
      <c r="FE237" s="38"/>
      <c r="FF237" s="38"/>
      <c r="FG237" s="38"/>
      <c r="FH237" s="38"/>
      <c r="FI237" s="38"/>
      <c r="FJ237" s="38"/>
      <c r="FK237" s="38"/>
      <c r="FL237" s="38"/>
      <c r="FM237" s="38"/>
      <c r="FN237" s="38"/>
      <c r="FO237" s="38"/>
      <c r="FP237" s="38"/>
      <c r="FQ237" s="38"/>
      <c r="FR237" s="38"/>
      <c r="FS237" s="38"/>
      <c r="FT237" s="38"/>
      <c r="FU237" s="38"/>
      <c r="FV237" s="38"/>
      <c r="FW237" s="38"/>
      <c r="FX237" s="38"/>
      <c r="FY237" s="38"/>
      <c r="FZ237" s="38"/>
      <c r="GA237" s="38"/>
      <c r="GB237" s="38"/>
      <c r="GC237" s="38"/>
      <c r="GD237" s="38"/>
      <c r="GE237" s="38"/>
      <c r="GF237" s="38"/>
      <c r="GG237" s="38"/>
      <c r="GH237" s="38"/>
      <c r="GI237" s="38"/>
      <c r="GJ237" s="38"/>
      <c r="GK237" s="38"/>
      <c r="GL237" s="38"/>
      <c r="GM237" s="38"/>
      <c r="GN237" s="38"/>
      <c r="GO237" s="38"/>
      <c r="GP237" s="38"/>
      <c r="GQ237" s="38"/>
      <c r="GR237" s="38"/>
      <c r="GS237" s="38"/>
      <c r="GT237" s="38"/>
      <c r="GU237" s="38"/>
      <c r="GV237" s="38"/>
      <c r="GW237" s="38"/>
      <c r="GX237" s="38"/>
      <c r="GY237" s="38"/>
      <c r="GZ237" s="38"/>
      <c r="HA237" s="38"/>
      <c r="HB237" s="38"/>
      <c r="HC237" s="38"/>
      <c r="HD237" s="38"/>
      <c r="HE237" s="38"/>
      <c r="HF237" s="38"/>
      <c r="HG237" s="38"/>
      <c r="HH237" s="38"/>
      <c r="HI237" s="38"/>
      <c r="HJ237" s="38"/>
      <c r="HK237" s="38"/>
      <c r="HL237" s="38"/>
      <c r="HM237" s="38"/>
      <c r="HN237" s="38"/>
      <c r="HO237" s="38"/>
      <c r="HP237" s="38"/>
      <c r="HQ237" s="38"/>
      <c r="HR237" s="38"/>
      <c r="HS237" s="38"/>
      <c r="HT237" s="38"/>
      <c r="HU237" s="38"/>
      <c r="HV237" s="38"/>
      <c r="HW237" s="38"/>
      <c r="HX237" s="38"/>
      <c r="HY237" s="38"/>
      <c r="HZ237" s="38"/>
      <c r="IA237" s="38"/>
      <c r="IB237" s="38"/>
      <c r="IC237" s="38"/>
      <c r="ID237" s="38"/>
      <c r="IE237" s="38"/>
      <c r="IF237" s="38"/>
      <c r="IG237" s="38"/>
      <c r="IH237" s="38"/>
      <c r="II237" s="38"/>
      <c r="IJ237" s="38"/>
      <c r="IK237" s="38"/>
      <c r="IL237" s="38"/>
      <c r="IM237" s="38"/>
      <c r="IN237" s="38"/>
      <c r="IO237" s="38"/>
      <c r="IP237" s="38"/>
      <c r="IQ237" s="38"/>
      <c r="IR237" s="38"/>
      <c r="IS237" s="38"/>
      <c r="IT237" s="38"/>
      <c r="IU237" s="38"/>
      <c r="IV237" s="38"/>
      <c r="IW237" s="38"/>
      <c r="IX237" s="38"/>
      <c r="IY237" s="38"/>
      <c r="IZ237" s="38"/>
      <c r="JA237" s="38"/>
      <c r="JB237" s="38"/>
      <c r="JC237" s="38"/>
      <c r="JD237" s="38"/>
      <c r="JE237" s="38"/>
      <c r="JF237" s="38"/>
      <c r="JG237" s="38"/>
      <c r="JH237" s="38"/>
      <c r="JI237" s="38"/>
      <c r="JJ237" s="38"/>
      <c r="JK237" s="38"/>
      <c r="JL237" s="38"/>
      <c r="JM237" s="38"/>
      <c r="JN237" s="38"/>
      <c r="JO237" s="38"/>
      <c r="JP237" s="38"/>
      <c r="JQ237" s="38"/>
      <c r="JR237" s="38"/>
      <c r="JS237" s="38"/>
      <c r="JT237" s="38"/>
      <c r="JU237" s="38"/>
      <c r="JV237" s="38"/>
      <c r="JW237" s="38"/>
      <c r="JX237" s="38"/>
      <c r="JY237" s="38"/>
      <c r="JZ237" s="38"/>
      <c r="KA237" s="38"/>
      <c r="KB237" s="38"/>
      <c r="KC237" s="38"/>
      <c r="KD237" s="38"/>
      <c r="KE237" s="38"/>
      <c r="KF237" s="38"/>
      <c r="KG237" s="38"/>
      <c r="KH237" s="38"/>
      <c r="KI237" s="38"/>
      <c r="KJ237" s="38"/>
      <c r="KK237" s="38"/>
      <c r="KL237" s="38"/>
      <c r="KM237" s="38"/>
      <c r="KN237" s="38"/>
      <c r="KO237" s="38"/>
      <c r="KP237" s="38"/>
      <c r="KQ237" s="38"/>
      <c r="KR237" s="38"/>
      <c r="KS237" s="38"/>
      <c r="KT237" s="38"/>
      <c r="KU237" s="38"/>
      <c r="KV237" s="38"/>
      <c r="KW237" s="38"/>
      <c r="KX237" s="38"/>
      <c r="KY237" s="38"/>
      <c r="KZ237" s="38"/>
      <c r="LA237" s="38"/>
      <c r="LB237" s="38"/>
      <c r="LC237" s="38"/>
      <c r="LD237" s="38"/>
      <c r="LE237" s="38"/>
      <c r="LF237" s="38"/>
      <c r="LG237" s="38"/>
      <c r="LH237" s="38"/>
      <c r="LI237" s="38"/>
      <c r="LJ237" s="38"/>
      <c r="LK237" s="38"/>
    </row>
    <row r="238" spans="2:323" x14ac:dyDescent="0.2">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c r="DB238" s="38"/>
      <c r="DC238" s="38"/>
      <c r="DD238" s="38"/>
      <c r="DE238" s="38"/>
      <c r="DF238" s="38"/>
      <c r="DG238" s="38"/>
      <c r="DH238" s="38"/>
      <c r="DI238" s="38"/>
      <c r="DJ238" s="38"/>
      <c r="DK238" s="38"/>
      <c r="DL238" s="38"/>
      <c r="DM238" s="38"/>
      <c r="DN238" s="38"/>
      <c r="DO238" s="38"/>
      <c r="DP238" s="38"/>
      <c r="DQ238" s="38"/>
      <c r="DR238" s="38"/>
      <c r="DS238" s="38"/>
      <c r="DT238" s="38"/>
      <c r="DU238" s="38"/>
      <c r="DV238" s="38"/>
      <c r="DW238" s="38"/>
      <c r="DX238" s="38"/>
      <c r="DY238" s="38"/>
      <c r="DZ238" s="38"/>
      <c r="EA238" s="38"/>
      <c r="EB238" s="38"/>
      <c r="EC238" s="38"/>
      <c r="ED238" s="38"/>
      <c r="EE238" s="38"/>
      <c r="EF238" s="38"/>
      <c r="EG238" s="38"/>
      <c r="EH238" s="38"/>
      <c r="EI238" s="38"/>
      <c r="EJ238" s="38"/>
      <c r="EK238" s="38"/>
      <c r="EL238" s="38"/>
      <c r="EM238" s="38"/>
      <c r="EN238" s="38"/>
      <c r="EO238" s="38"/>
      <c r="EP238" s="38"/>
      <c r="EQ238" s="38"/>
      <c r="ER238" s="38"/>
      <c r="ES238" s="38"/>
      <c r="ET238" s="38"/>
      <c r="EU238" s="38"/>
      <c r="EV238" s="38"/>
      <c r="EW238" s="38"/>
      <c r="EX238" s="38"/>
      <c r="EY238" s="38"/>
      <c r="EZ238" s="38"/>
      <c r="FA238" s="38"/>
      <c r="FB238" s="38"/>
      <c r="FC238" s="38"/>
      <c r="FD238" s="38"/>
      <c r="FE238" s="38"/>
      <c r="FF238" s="38"/>
      <c r="FG238" s="38"/>
      <c r="FH238" s="38"/>
      <c r="FI238" s="38"/>
      <c r="FJ238" s="38"/>
      <c r="FK238" s="38"/>
      <c r="FL238" s="38"/>
      <c r="FM238" s="38"/>
      <c r="FN238" s="38"/>
      <c r="FO238" s="38"/>
      <c r="FP238" s="38"/>
      <c r="FQ238" s="38"/>
      <c r="FR238" s="38"/>
      <c r="FS238" s="38"/>
      <c r="FT238" s="38"/>
      <c r="FU238" s="38"/>
      <c r="FV238" s="38"/>
      <c r="FW238" s="38"/>
      <c r="FX238" s="38"/>
      <c r="FY238" s="38"/>
      <c r="FZ238" s="38"/>
      <c r="GA238" s="38"/>
      <c r="GB238" s="38"/>
      <c r="GC238" s="38"/>
      <c r="GD238" s="38"/>
      <c r="GE238" s="38"/>
      <c r="GF238" s="38"/>
      <c r="GG238" s="38"/>
      <c r="GH238" s="38"/>
      <c r="GI238" s="38"/>
      <c r="GJ238" s="38"/>
      <c r="GK238" s="38"/>
      <c r="GL238" s="38"/>
      <c r="GM238" s="38"/>
      <c r="GN238" s="38"/>
      <c r="GO238" s="38"/>
      <c r="GP238" s="38"/>
      <c r="GQ238" s="38"/>
      <c r="GR238" s="38"/>
      <c r="GS238" s="38"/>
      <c r="GT238" s="38"/>
      <c r="GU238" s="38"/>
      <c r="GV238" s="38"/>
      <c r="GW238" s="38"/>
      <c r="GX238" s="38"/>
      <c r="GY238" s="38"/>
      <c r="GZ238" s="38"/>
      <c r="HA238" s="38"/>
      <c r="HB238" s="38"/>
      <c r="HC238" s="38"/>
      <c r="HD238" s="38"/>
      <c r="HE238" s="38"/>
      <c r="HF238" s="38"/>
      <c r="HG238" s="38"/>
      <c r="HH238" s="38"/>
      <c r="HI238" s="38"/>
      <c r="HJ238" s="38"/>
      <c r="HK238" s="38"/>
      <c r="HL238" s="38"/>
      <c r="HM238" s="38"/>
      <c r="HN238" s="38"/>
      <c r="HO238" s="38"/>
      <c r="HP238" s="38"/>
      <c r="HQ238" s="38"/>
      <c r="HR238" s="38"/>
      <c r="HS238" s="38"/>
      <c r="HT238" s="38"/>
      <c r="HU238" s="38"/>
      <c r="HV238" s="38"/>
      <c r="HW238" s="38"/>
      <c r="HX238" s="38"/>
      <c r="HY238" s="38"/>
      <c r="HZ238" s="38"/>
      <c r="IA238" s="38"/>
      <c r="IB238" s="38"/>
      <c r="IC238" s="38"/>
      <c r="ID238" s="38"/>
      <c r="IE238" s="38"/>
      <c r="IF238" s="38"/>
      <c r="IG238" s="38"/>
      <c r="IH238" s="38"/>
      <c r="II238" s="38"/>
      <c r="IJ238" s="38"/>
      <c r="IK238" s="38"/>
      <c r="IL238" s="38"/>
      <c r="IM238" s="38"/>
      <c r="IN238" s="38"/>
      <c r="IO238" s="38"/>
      <c r="IP238" s="38"/>
      <c r="IQ238" s="38"/>
      <c r="IR238" s="38"/>
      <c r="IS238" s="38"/>
      <c r="IT238" s="38"/>
      <c r="IU238" s="38"/>
      <c r="IV238" s="38"/>
      <c r="IW238" s="38"/>
      <c r="IX238" s="38"/>
      <c r="IY238" s="38"/>
      <c r="IZ238" s="38"/>
      <c r="JA238" s="38"/>
      <c r="JB238" s="38"/>
      <c r="JC238" s="38"/>
      <c r="JD238" s="38"/>
      <c r="JE238" s="38"/>
      <c r="JF238" s="38"/>
      <c r="JG238" s="38"/>
      <c r="JH238" s="38"/>
      <c r="JI238" s="38"/>
      <c r="JJ238" s="38"/>
      <c r="JK238" s="38"/>
      <c r="JL238" s="38"/>
      <c r="JM238" s="38"/>
      <c r="JN238" s="38"/>
      <c r="JO238" s="38"/>
      <c r="JP238" s="38"/>
      <c r="JQ238" s="38"/>
      <c r="JR238" s="38"/>
      <c r="JS238" s="38"/>
      <c r="JT238" s="38"/>
      <c r="JU238" s="38"/>
      <c r="JV238" s="38"/>
      <c r="JW238" s="38"/>
      <c r="JX238" s="38"/>
      <c r="JY238" s="38"/>
      <c r="JZ238" s="38"/>
      <c r="KA238" s="38"/>
      <c r="KB238" s="38"/>
      <c r="KC238" s="38"/>
      <c r="KD238" s="38"/>
      <c r="KE238" s="38"/>
      <c r="KF238" s="38"/>
      <c r="KG238" s="38"/>
      <c r="KH238" s="38"/>
      <c r="KI238" s="38"/>
      <c r="KJ238" s="38"/>
      <c r="KK238" s="38"/>
      <c r="KL238" s="38"/>
      <c r="KM238" s="38"/>
      <c r="KN238" s="38"/>
      <c r="KO238" s="38"/>
      <c r="KP238" s="38"/>
      <c r="KQ238" s="38"/>
      <c r="KR238" s="38"/>
      <c r="KS238" s="38"/>
      <c r="KT238" s="38"/>
      <c r="KU238" s="38"/>
      <c r="KV238" s="38"/>
      <c r="KW238" s="38"/>
      <c r="KX238" s="38"/>
      <c r="KY238" s="38"/>
      <c r="KZ238" s="38"/>
      <c r="LA238" s="38"/>
      <c r="LB238" s="38"/>
      <c r="LC238" s="38"/>
      <c r="LD238" s="38"/>
      <c r="LE238" s="38"/>
      <c r="LF238" s="38"/>
      <c r="LG238" s="38"/>
      <c r="LH238" s="38"/>
      <c r="LI238" s="38"/>
      <c r="LJ238" s="38"/>
      <c r="LK238" s="38"/>
    </row>
    <row r="239" spans="2:323" x14ac:dyDescent="0.2">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c r="CP239" s="38"/>
      <c r="CQ239" s="38"/>
      <c r="CR239" s="38"/>
      <c r="CS239" s="38"/>
      <c r="CT239" s="38"/>
      <c r="CU239" s="38"/>
      <c r="CV239" s="38"/>
      <c r="CW239" s="38"/>
      <c r="CX239" s="38"/>
      <c r="CY239" s="38"/>
      <c r="CZ239" s="38"/>
      <c r="DA239" s="38"/>
      <c r="DB239" s="38"/>
      <c r="DC239" s="38"/>
      <c r="DD239" s="38"/>
      <c r="DE239" s="38"/>
      <c r="DF239" s="38"/>
      <c r="DG239" s="38"/>
      <c r="DH239" s="38"/>
      <c r="DI239" s="38"/>
      <c r="DJ239" s="38"/>
      <c r="DK239" s="38"/>
      <c r="DL239" s="38"/>
      <c r="DM239" s="38"/>
      <c r="DN239" s="38"/>
      <c r="DO239" s="38"/>
      <c r="DP239" s="38"/>
      <c r="DQ239" s="38"/>
      <c r="DR239" s="38"/>
      <c r="DS239" s="38"/>
      <c r="DT239" s="38"/>
      <c r="DU239" s="38"/>
      <c r="DV239" s="38"/>
      <c r="DW239" s="38"/>
      <c r="DX239" s="38"/>
      <c r="DY239" s="38"/>
      <c r="DZ239" s="38"/>
      <c r="EA239" s="38"/>
      <c r="EB239" s="38"/>
      <c r="EC239" s="38"/>
      <c r="ED239" s="38"/>
      <c r="EE239" s="38"/>
      <c r="EF239" s="38"/>
      <c r="EG239" s="38"/>
      <c r="EH239" s="38"/>
      <c r="EI239" s="38"/>
      <c r="EJ239" s="38"/>
      <c r="EK239" s="38"/>
      <c r="EL239" s="38"/>
      <c r="EM239" s="38"/>
      <c r="EN239" s="38"/>
      <c r="EO239" s="38"/>
      <c r="EP239" s="38"/>
      <c r="EQ239" s="38"/>
      <c r="ER239" s="38"/>
      <c r="ES239" s="38"/>
      <c r="ET239" s="38"/>
      <c r="EU239" s="38"/>
      <c r="EV239" s="38"/>
      <c r="EW239" s="38"/>
      <c r="EX239" s="38"/>
      <c r="EY239" s="38"/>
      <c r="EZ239" s="38"/>
      <c r="FA239" s="38"/>
      <c r="FB239" s="38"/>
      <c r="FC239" s="38"/>
      <c r="FD239" s="38"/>
      <c r="FE239" s="38"/>
      <c r="FF239" s="38"/>
      <c r="FG239" s="38"/>
      <c r="FH239" s="38"/>
      <c r="FI239" s="38"/>
      <c r="FJ239" s="38"/>
      <c r="FK239" s="38"/>
      <c r="FL239" s="38"/>
      <c r="FM239" s="38"/>
      <c r="FN239" s="38"/>
      <c r="FO239" s="38"/>
      <c r="FP239" s="38"/>
      <c r="FQ239" s="38"/>
      <c r="FR239" s="38"/>
      <c r="FS239" s="38"/>
      <c r="FT239" s="38"/>
      <c r="FU239" s="38"/>
      <c r="FV239" s="38"/>
      <c r="FW239" s="38"/>
      <c r="FX239" s="38"/>
      <c r="FY239" s="38"/>
      <c r="FZ239" s="38"/>
      <c r="GA239" s="38"/>
      <c r="GB239" s="38"/>
      <c r="GC239" s="38"/>
      <c r="GD239" s="38"/>
      <c r="GE239" s="38"/>
      <c r="GF239" s="38"/>
      <c r="GG239" s="38"/>
      <c r="GH239" s="38"/>
      <c r="GI239" s="38"/>
      <c r="GJ239" s="38"/>
      <c r="GK239" s="38"/>
      <c r="GL239" s="38"/>
      <c r="GM239" s="38"/>
      <c r="GN239" s="38"/>
      <c r="GO239" s="38"/>
      <c r="GP239" s="38"/>
      <c r="GQ239" s="38"/>
      <c r="GR239" s="38"/>
      <c r="GS239" s="38"/>
      <c r="GT239" s="38"/>
      <c r="GU239" s="38"/>
      <c r="GV239" s="38"/>
      <c r="GW239" s="38"/>
      <c r="GX239" s="38"/>
      <c r="GY239" s="38"/>
      <c r="GZ239" s="38"/>
      <c r="HA239" s="38"/>
      <c r="HB239" s="38"/>
      <c r="HC239" s="38"/>
      <c r="HD239" s="38"/>
      <c r="HE239" s="38"/>
      <c r="HF239" s="38"/>
      <c r="HG239" s="38"/>
      <c r="HH239" s="38"/>
      <c r="HI239" s="38"/>
      <c r="HJ239" s="38"/>
      <c r="HK239" s="38"/>
      <c r="HL239" s="38"/>
      <c r="HM239" s="38"/>
      <c r="HN239" s="38"/>
      <c r="HO239" s="38"/>
      <c r="HP239" s="38"/>
      <c r="HQ239" s="38"/>
      <c r="HR239" s="38"/>
      <c r="HS239" s="38"/>
      <c r="HT239" s="38"/>
      <c r="HU239" s="38"/>
      <c r="HV239" s="38"/>
      <c r="HW239" s="38"/>
      <c r="HX239" s="38"/>
      <c r="HY239" s="38"/>
      <c r="HZ239" s="38"/>
      <c r="IA239" s="38"/>
      <c r="IB239" s="38"/>
      <c r="IC239" s="38"/>
      <c r="ID239" s="38"/>
      <c r="IE239" s="38"/>
      <c r="IF239" s="38"/>
      <c r="IG239" s="38"/>
      <c r="IH239" s="38"/>
      <c r="II239" s="38"/>
      <c r="IJ239" s="38"/>
      <c r="IK239" s="38"/>
      <c r="IL239" s="38"/>
      <c r="IM239" s="38"/>
      <c r="IN239" s="38"/>
      <c r="IO239" s="38"/>
      <c r="IP239" s="38"/>
      <c r="IQ239" s="38"/>
      <c r="IR239" s="38"/>
      <c r="IS239" s="38"/>
      <c r="IT239" s="38"/>
      <c r="IU239" s="38"/>
      <c r="IV239" s="38"/>
      <c r="IW239" s="38"/>
      <c r="IX239" s="38"/>
      <c r="IY239" s="38"/>
      <c r="IZ239" s="38"/>
      <c r="JA239" s="38"/>
      <c r="JB239" s="38"/>
      <c r="JC239" s="38"/>
      <c r="JD239" s="38"/>
      <c r="JE239" s="38"/>
      <c r="JF239" s="38"/>
      <c r="JG239" s="38"/>
      <c r="JH239" s="38"/>
      <c r="JI239" s="38"/>
      <c r="JJ239" s="38"/>
      <c r="JK239" s="38"/>
      <c r="JL239" s="38"/>
      <c r="JM239" s="38"/>
      <c r="JN239" s="38"/>
      <c r="JO239" s="38"/>
      <c r="JP239" s="38"/>
      <c r="JQ239" s="38"/>
      <c r="JR239" s="38"/>
      <c r="JS239" s="38"/>
      <c r="JT239" s="38"/>
      <c r="JU239" s="38"/>
      <c r="JV239" s="38"/>
      <c r="JW239" s="38"/>
      <c r="JX239" s="38"/>
      <c r="JY239" s="38"/>
      <c r="JZ239" s="38"/>
      <c r="KA239" s="38"/>
      <c r="KB239" s="38"/>
      <c r="KC239" s="38"/>
      <c r="KD239" s="38"/>
      <c r="KE239" s="38"/>
      <c r="KF239" s="38"/>
      <c r="KG239" s="38"/>
      <c r="KH239" s="38"/>
      <c r="KI239" s="38"/>
      <c r="KJ239" s="38"/>
      <c r="KK239" s="38"/>
      <c r="KL239" s="38"/>
      <c r="KM239" s="38"/>
      <c r="KN239" s="38"/>
      <c r="KO239" s="38"/>
      <c r="KP239" s="38"/>
      <c r="KQ239" s="38"/>
      <c r="KR239" s="38"/>
      <c r="KS239" s="38"/>
      <c r="KT239" s="38"/>
      <c r="KU239" s="38"/>
      <c r="KV239" s="38"/>
      <c r="KW239" s="38"/>
      <c r="KX239" s="38"/>
      <c r="KY239" s="38"/>
      <c r="KZ239" s="38"/>
      <c r="LA239" s="38"/>
      <c r="LB239" s="38"/>
      <c r="LC239" s="38"/>
      <c r="LD239" s="38"/>
      <c r="LE239" s="38"/>
      <c r="LF239" s="38"/>
      <c r="LG239" s="38"/>
      <c r="LH239" s="38"/>
      <c r="LI239" s="38"/>
      <c r="LJ239" s="38"/>
      <c r="LK239" s="38"/>
    </row>
    <row r="240" spans="2:323" x14ac:dyDescent="0.2">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c r="FJ240" s="38"/>
      <c r="FK240" s="38"/>
      <c r="FL240" s="38"/>
      <c r="FM240" s="38"/>
      <c r="FN240" s="38"/>
      <c r="FO240" s="38"/>
      <c r="FP240" s="38"/>
      <c r="FQ240" s="38"/>
      <c r="FR240" s="38"/>
      <c r="FS240" s="38"/>
      <c r="FT240" s="38"/>
      <c r="FU240" s="38"/>
      <c r="FV240" s="38"/>
      <c r="FW240" s="38"/>
      <c r="FX240" s="38"/>
      <c r="FY240" s="38"/>
      <c r="FZ240" s="38"/>
      <c r="GA240" s="38"/>
      <c r="GB240" s="38"/>
      <c r="GC240" s="38"/>
      <c r="GD240" s="38"/>
      <c r="GE240" s="38"/>
      <c r="GF240" s="38"/>
      <c r="GG240" s="38"/>
      <c r="GH240" s="38"/>
      <c r="GI240" s="38"/>
      <c r="GJ240" s="38"/>
      <c r="GK240" s="38"/>
      <c r="GL240" s="38"/>
      <c r="GM240" s="38"/>
      <c r="GN240" s="38"/>
      <c r="GO240" s="38"/>
      <c r="GP240" s="38"/>
      <c r="GQ240" s="38"/>
      <c r="GR240" s="38"/>
      <c r="GS240" s="38"/>
      <c r="GT240" s="38"/>
      <c r="GU240" s="38"/>
      <c r="GV240" s="38"/>
      <c r="GW240" s="38"/>
      <c r="GX240" s="38"/>
      <c r="GY240" s="38"/>
      <c r="GZ240" s="38"/>
      <c r="HA240" s="38"/>
      <c r="HB240" s="38"/>
      <c r="HC240" s="38"/>
      <c r="HD240" s="38"/>
      <c r="HE240" s="38"/>
      <c r="HF240" s="38"/>
      <c r="HG240" s="38"/>
      <c r="HH240" s="38"/>
      <c r="HI240" s="38"/>
      <c r="HJ240" s="38"/>
      <c r="HK240" s="38"/>
      <c r="HL240" s="38"/>
      <c r="HM240" s="38"/>
      <c r="HN240" s="38"/>
      <c r="HO240" s="38"/>
      <c r="HP240" s="38"/>
      <c r="HQ240" s="38"/>
      <c r="HR240" s="38"/>
      <c r="HS240" s="38"/>
      <c r="HT240" s="38"/>
      <c r="HU240" s="38"/>
      <c r="HV240" s="38"/>
      <c r="HW240" s="38"/>
      <c r="HX240" s="38"/>
      <c r="HY240" s="38"/>
      <c r="HZ240" s="38"/>
      <c r="IA240" s="38"/>
      <c r="IB240" s="38"/>
      <c r="IC240" s="38"/>
      <c r="ID240" s="38"/>
      <c r="IE240" s="38"/>
      <c r="IF240" s="38"/>
      <c r="IG240" s="38"/>
      <c r="IH240" s="38"/>
      <c r="II240" s="38"/>
      <c r="IJ240" s="38"/>
      <c r="IK240" s="38"/>
      <c r="IL240" s="38"/>
      <c r="IM240" s="38"/>
      <c r="IN240" s="38"/>
      <c r="IO240" s="38"/>
      <c r="IP240" s="38"/>
      <c r="IQ240" s="38"/>
      <c r="IR240" s="38"/>
      <c r="IS240" s="38"/>
      <c r="IT240" s="38"/>
      <c r="IU240" s="38"/>
      <c r="IV240" s="38"/>
      <c r="IW240" s="38"/>
      <c r="IX240" s="38"/>
      <c r="IY240" s="38"/>
      <c r="IZ240" s="38"/>
      <c r="JA240" s="38"/>
      <c r="JB240" s="38"/>
      <c r="JC240" s="38"/>
      <c r="JD240" s="38"/>
      <c r="JE240" s="38"/>
      <c r="JF240" s="38"/>
      <c r="JG240" s="38"/>
      <c r="JH240" s="38"/>
      <c r="JI240" s="38"/>
      <c r="JJ240" s="38"/>
      <c r="JK240" s="38"/>
      <c r="JL240" s="38"/>
      <c r="JM240" s="38"/>
      <c r="JN240" s="38"/>
      <c r="JO240" s="38"/>
      <c r="JP240" s="38"/>
      <c r="JQ240" s="38"/>
      <c r="JR240" s="38"/>
      <c r="JS240" s="38"/>
      <c r="JT240" s="38"/>
      <c r="JU240" s="38"/>
      <c r="JV240" s="38"/>
      <c r="JW240" s="38"/>
      <c r="JX240" s="38"/>
      <c r="JY240" s="38"/>
      <c r="JZ240" s="38"/>
      <c r="KA240" s="38"/>
      <c r="KB240" s="38"/>
      <c r="KC240" s="38"/>
      <c r="KD240" s="38"/>
      <c r="KE240" s="38"/>
      <c r="KF240" s="38"/>
      <c r="KG240" s="38"/>
      <c r="KH240" s="38"/>
      <c r="KI240" s="38"/>
      <c r="KJ240" s="38"/>
      <c r="KK240" s="38"/>
      <c r="KL240" s="38"/>
      <c r="KM240" s="38"/>
      <c r="KN240" s="38"/>
      <c r="KO240" s="38"/>
      <c r="KP240" s="38"/>
      <c r="KQ240" s="38"/>
      <c r="KR240" s="38"/>
      <c r="KS240" s="38"/>
      <c r="KT240" s="38"/>
      <c r="KU240" s="38"/>
      <c r="KV240" s="38"/>
      <c r="KW240" s="38"/>
      <c r="KX240" s="38"/>
      <c r="KY240" s="38"/>
      <c r="KZ240" s="38"/>
      <c r="LA240" s="38"/>
      <c r="LB240" s="38"/>
      <c r="LC240" s="38"/>
      <c r="LD240" s="38"/>
      <c r="LE240" s="38"/>
      <c r="LF240" s="38"/>
      <c r="LG240" s="38"/>
      <c r="LH240" s="38"/>
      <c r="LI240" s="38"/>
      <c r="LJ240" s="38"/>
      <c r="LK240" s="38"/>
    </row>
    <row r="241" spans="2:323" x14ac:dyDescent="0.2">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c r="DY241" s="38"/>
      <c r="DZ241" s="38"/>
      <c r="EA241" s="38"/>
      <c r="EB241" s="38"/>
      <c r="EC241" s="38"/>
      <c r="ED241" s="38"/>
      <c r="EE241" s="38"/>
      <c r="EF241" s="38"/>
      <c r="EG241" s="38"/>
      <c r="EH241" s="38"/>
      <c r="EI241" s="38"/>
      <c r="EJ241" s="38"/>
      <c r="EK241" s="38"/>
      <c r="EL241" s="38"/>
      <c r="EM241" s="38"/>
      <c r="EN241" s="38"/>
      <c r="EO241" s="38"/>
      <c r="EP241" s="38"/>
      <c r="EQ241" s="38"/>
      <c r="ER241" s="38"/>
      <c r="ES241" s="38"/>
      <c r="ET241" s="38"/>
      <c r="EU241" s="38"/>
      <c r="EV241" s="38"/>
      <c r="EW241" s="38"/>
      <c r="EX241" s="38"/>
      <c r="EY241" s="38"/>
      <c r="EZ241" s="38"/>
      <c r="FA241" s="38"/>
      <c r="FB241" s="38"/>
      <c r="FC241" s="38"/>
      <c r="FD241" s="38"/>
      <c r="FE241" s="38"/>
      <c r="FF241" s="38"/>
      <c r="FG241" s="38"/>
      <c r="FH241" s="38"/>
      <c r="FI241" s="38"/>
      <c r="FJ241" s="38"/>
      <c r="FK241" s="38"/>
      <c r="FL241" s="38"/>
      <c r="FM241" s="38"/>
      <c r="FN241" s="38"/>
      <c r="FO241" s="38"/>
      <c r="FP241" s="38"/>
      <c r="FQ241" s="38"/>
      <c r="FR241" s="38"/>
      <c r="FS241" s="38"/>
      <c r="FT241" s="38"/>
      <c r="FU241" s="38"/>
      <c r="FV241" s="38"/>
      <c r="FW241" s="38"/>
      <c r="FX241" s="38"/>
      <c r="FY241" s="38"/>
      <c r="FZ241" s="38"/>
      <c r="GA241" s="38"/>
      <c r="GB241" s="38"/>
      <c r="GC241" s="38"/>
      <c r="GD241" s="38"/>
      <c r="GE241" s="38"/>
      <c r="GF241" s="38"/>
      <c r="GG241" s="38"/>
      <c r="GH241" s="38"/>
      <c r="GI241" s="38"/>
      <c r="GJ241" s="38"/>
      <c r="GK241" s="38"/>
      <c r="GL241" s="38"/>
      <c r="GM241" s="38"/>
      <c r="GN241" s="38"/>
      <c r="GO241" s="38"/>
      <c r="GP241" s="38"/>
      <c r="GQ241" s="38"/>
      <c r="GR241" s="38"/>
      <c r="GS241" s="38"/>
      <c r="GT241" s="38"/>
      <c r="GU241" s="38"/>
      <c r="GV241" s="38"/>
      <c r="GW241" s="38"/>
      <c r="GX241" s="38"/>
      <c r="GY241" s="38"/>
      <c r="GZ241" s="38"/>
      <c r="HA241" s="38"/>
      <c r="HB241" s="38"/>
      <c r="HC241" s="38"/>
      <c r="HD241" s="38"/>
      <c r="HE241" s="38"/>
      <c r="HF241" s="38"/>
      <c r="HG241" s="38"/>
      <c r="HH241" s="38"/>
      <c r="HI241" s="38"/>
      <c r="HJ241" s="38"/>
      <c r="HK241" s="38"/>
      <c r="HL241" s="38"/>
      <c r="HM241" s="38"/>
      <c r="HN241" s="38"/>
      <c r="HO241" s="38"/>
      <c r="HP241" s="38"/>
      <c r="HQ241" s="38"/>
      <c r="HR241" s="38"/>
      <c r="HS241" s="38"/>
      <c r="HT241" s="38"/>
      <c r="HU241" s="38"/>
      <c r="HV241" s="38"/>
      <c r="HW241" s="38"/>
      <c r="HX241" s="38"/>
      <c r="HY241" s="38"/>
      <c r="HZ241" s="38"/>
      <c r="IA241" s="38"/>
      <c r="IB241" s="38"/>
      <c r="IC241" s="38"/>
      <c r="ID241" s="38"/>
      <c r="IE241" s="38"/>
      <c r="IF241" s="38"/>
      <c r="IG241" s="38"/>
      <c r="IH241" s="38"/>
      <c r="II241" s="38"/>
      <c r="IJ241" s="38"/>
      <c r="IK241" s="38"/>
      <c r="IL241" s="38"/>
      <c r="IM241" s="38"/>
      <c r="IN241" s="38"/>
      <c r="IO241" s="38"/>
      <c r="IP241" s="38"/>
      <c r="IQ241" s="38"/>
      <c r="IR241" s="38"/>
      <c r="IS241" s="38"/>
      <c r="IT241" s="38"/>
      <c r="IU241" s="38"/>
      <c r="IV241" s="38"/>
      <c r="IW241" s="38"/>
      <c r="IX241" s="38"/>
      <c r="IY241" s="38"/>
      <c r="IZ241" s="38"/>
      <c r="JA241" s="38"/>
      <c r="JB241" s="38"/>
      <c r="JC241" s="38"/>
      <c r="JD241" s="38"/>
      <c r="JE241" s="38"/>
      <c r="JF241" s="38"/>
      <c r="JG241" s="38"/>
      <c r="JH241" s="38"/>
      <c r="JI241" s="38"/>
      <c r="JJ241" s="38"/>
      <c r="JK241" s="38"/>
      <c r="JL241" s="38"/>
      <c r="JM241" s="38"/>
      <c r="JN241" s="38"/>
      <c r="JO241" s="38"/>
      <c r="JP241" s="38"/>
      <c r="JQ241" s="38"/>
      <c r="JR241" s="38"/>
      <c r="JS241" s="38"/>
      <c r="JT241" s="38"/>
      <c r="JU241" s="38"/>
      <c r="JV241" s="38"/>
      <c r="JW241" s="38"/>
      <c r="JX241" s="38"/>
      <c r="JY241" s="38"/>
      <c r="JZ241" s="38"/>
      <c r="KA241" s="38"/>
      <c r="KB241" s="38"/>
      <c r="KC241" s="38"/>
      <c r="KD241" s="38"/>
      <c r="KE241" s="38"/>
      <c r="KF241" s="38"/>
      <c r="KG241" s="38"/>
      <c r="KH241" s="38"/>
      <c r="KI241" s="38"/>
      <c r="KJ241" s="38"/>
      <c r="KK241" s="38"/>
      <c r="KL241" s="38"/>
      <c r="KM241" s="38"/>
      <c r="KN241" s="38"/>
      <c r="KO241" s="38"/>
      <c r="KP241" s="38"/>
      <c r="KQ241" s="38"/>
      <c r="KR241" s="38"/>
      <c r="KS241" s="38"/>
      <c r="KT241" s="38"/>
      <c r="KU241" s="38"/>
      <c r="KV241" s="38"/>
      <c r="KW241" s="38"/>
      <c r="KX241" s="38"/>
      <c r="KY241" s="38"/>
      <c r="KZ241" s="38"/>
      <c r="LA241" s="38"/>
      <c r="LB241" s="38"/>
      <c r="LC241" s="38"/>
      <c r="LD241" s="38"/>
      <c r="LE241" s="38"/>
      <c r="LF241" s="38"/>
      <c r="LG241" s="38"/>
      <c r="LH241" s="38"/>
      <c r="LI241" s="38"/>
      <c r="LJ241" s="38"/>
      <c r="LK241" s="38"/>
    </row>
    <row r="242" spans="2:323" x14ac:dyDescent="0.2">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c r="DY242" s="38"/>
      <c r="DZ242" s="38"/>
      <c r="EA242" s="38"/>
      <c r="EB242" s="38"/>
      <c r="EC242" s="38"/>
      <c r="ED242" s="38"/>
      <c r="EE242" s="38"/>
      <c r="EF242" s="38"/>
      <c r="EG242" s="38"/>
      <c r="EH242" s="38"/>
      <c r="EI242" s="38"/>
      <c r="EJ242" s="38"/>
      <c r="EK242" s="38"/>
      <c r="EL242" s="38"/>
      <c r="EM242" s="38"/>
      <c r="EN242" s="38"/>
      <c r="EO242" s="38"/>
      <c r="EP242" s="38"/>
      <c r="EQ242" s="38"/>
      <c r="ER242" s="38"/>
      <c r="ES242" s="38"/>
      <c r="ET242" s="38"/>
      <c r="EU242" s="38"/>
      <c r="EV242" s="38"/>
      <c r="EW242" s="38"/>
      <c r="EX242" s="38"/>
      <c r="EY242" s="38"/>
      <c r="EZ242" s="38"/>
      <c r="FA242" s="38"/>
      <c r="FB242" s="38"/>
      <c r="FC242" s="38"/>
      <c r="FD242" s="38"/>
      <c r="FE242" s="38"/>
      <c r="FF242" s="38"/>
      <c r="FG242" s="38"/>
      <c r="FH242" s="38"/>
      <c r="FI242" s="38"/>
      <c r="FJ242" s="38"/>
      <c r="FK242" s="38"/>
      <c r="FL242" s="38"/>
      <c r="FM242" s="38"/>
      <c r="FN242" s="38"/>
      <c r="FO242" s="38"/>
      <c r="FP242" s="38"/>
      <c r="FQ242" s="38"/>
      <c r="FR242" s="38"/>
      <c r="FS242" s="38"/>
      <c r="FT242" s="38"/>
      <c r="FU242" s="38"/>
      <c r="FV242" s="38"/>
      <c r="FW242" s="38"/>
      <c r="FX242" s="38"/>
      <c r="FY242" s="38"/>
      <c r="FZ242" s="38"/>
      <c r="GA242" s="38"/>
      <c r="GB242" s="38"/>
      <c r="GC242" s="38"/>
      <c r="GD242" s="38"/>
      <c r="GE242" s="38"/>
      <c r="GF242" s="38"/>
      <c r="GG242" s="38"/>
      <c r="GH242" s="38"/>
      <c r="GI242" s="38"/>
      <c r="GJ242" s="38"/>
      <c r="GK242" s="38"/>
      <c r="GL242" s="38"/>
      <c r="GM242" s="38"/>
      <c r="GN242" s="38"/>
      <c r="GO242" s="38"/>
      <c r="GP242" s="38"/>
      <c r="GQ242" s="38"/>
      <c r="GR242" s="38"/>
      <c r="GS242" s="38"/>
      <c r="GT242" s="38"/>
      <c r="GU242" s="38"/>
      <c r="GV242" s="38"/>
      <c r="GW242" s="38"/>
      <c r="GX242" s="38"/>
      <c r="GY242" s="38"/>
      <c r="GZ242" s="38"/>
      <c r="HA242" s="38"/>
      <c r="HB242" s="38"/>
      <c r="HC242" s="38"/>
      <c r="HD242" s="38"/>
      <c r="HE242" s="38"/>
      <c r="HF242" s="38"/>
      <c r="HG242" s="38"/>
      <c r="HH242" s="38"/>
      <c r="HI242" s="38"/>
      <c r="HJ242" s="38"/>
      <c r="HK242" s="38"/>
      <c r="HL242" s="38"/>
      <c r="HM242" s="38"/>
      <c r="HN242" s="38"/>
      <c r="HO242" s="38"/>
      <c r="HP242" s="38"/>
      <c r="HQ242" s="38"/>
      <c r="HR242" s="38"/>
      <c r="HS242" s="38"/>
      <c r="HT242" s="38"/>
      <c r="HU242" s="38"/>
      <c r="HV242" s="38"/>
      <c r="HW242" s="38"/>
      <c r="HX242" s="38"/>
      <c r="HY242" s="38"/>
      <c r="HZ242" s="38"/>
      <c r="IA242" s="38"/>
      <c r="IB242" s="38"/>
      <c r="IC242" s="38"/>
      <c r="ID242" s="38"/>
      <c r="IE242" s="38"/>
      <c r="IF242" s="38"/>
      <c r="IG242" s="38"/>
      <c r="IH242" s="38"/>
      <c r="II242" s="38"/>
      <c r="IJ242" s="38"/>
      <c r="IK242" s="38"/>
      <c r="IL242" s="38"/>
      <c r="IM242" s="38"/>
      <c r="IN242" s="38"/>
      <c r="IO242" s="38"/>
      <c r="IP242" s="38"/>
      <c r="IQ242" s="38"/>
      <c r="IR242" s="38"/>
      <c r="IS242" s="38"/>
      <c r="IT242" s="38"/>
      <c r="IU242" s="38"/>
      <c r="IV242" s="38"/>
      <c r="IW242" s="38"/>
      <c r="IX242" s="38"/>
      <c r="IY242" s="38"/>
      <c r="IZ242" s="38"/>
      <c r="JA242" s="38"/>
      <c r="JB242" s="38"/>
      <c r="JC242" s="38"/>
      <c r="JD242" s="38"/>
      <c r="JE242" s="38"/>
      <c r="JF242" s="38"/>
      <c r="JG242" s="38"/>
      <c r="JH242" s="38"/>
      <c r="JI242" s="38"/>
      <c r="JJ242" s="38"/>
      <c r="JK242" s="38"/>
      <c r="JL242" s="38"/>
      <c r="JM242" s="38"/>
      <c r="JN242" s="38"/>
      <c r="JO242" s="38"/>
      <c r="JP242" s="38"/>
      <c r="JQ242" s="38"/>
      <c r="JR242" s="38"/>
      <c r="JS242" s="38"/>
      <c r="JT242" s="38"/>
      <c r="JU242" s="38"/>
      <c r="JV242" s="38"/>
      <c r="JW242" s="38"/>
      <c r="JX242" s="38"/>
      <c r="JY242" s="38"/>
      <c r="JZ242" s="38"/>
      <c r="KA242" s="38"/>
      <c r="KB242" s="38"/>
      <c r="KC242" s="38"/>
      <c r="KD242" s="38"/>
      <c r="KE242" s="38"/>
      <c r="KF242" s="38"/>
      <c r="KG242" s="38"/>
      <c r="KH242" s="38"/>
      <c r="KI242" s="38"/>
      <c r="KJ242" s="38"/>
      <c r="KK242" s="38"/>
      <c r="KL242" s="38"/>
      <c r="KM242" s="38"/>
      <c r="KN242" s="38"/>
      <c r="KO242" s="38"/>
      <c r="KP242" s="38"/>
      <c r="KQ242" s="38"/>
      <c r="KR242" s="38"/>
      <c r="KS242" s="38"/>
      <c r="KT242" s="38"/>
      <c r="KU242" s="38"/>
      <c r="KV242" s="38"/>
      <c r="KW242" s="38"/>
      <c r="KX242" s="38"/>
      <c r="KY242" s="38"/>
      <c r="KZ242" s="38"/>
      <c r="LA242" s="38"/>
      <c r="LB242" s="38"/>
      <c r="LC242" s="38"/>
      <c r="LD242" s="38"/>
      <c r="LE242" s="38"/>
      <c r="LF242" s="38"/>
      <c r="LG242" s="38"/>
      <c r="LH242" s="38"/>
      <c r="LI242" s="38"/>
      <c r="LJ242" s="38"/>
      <c r="LK242" s="38"/>
    </row>
    <row r="243" spans="2:323" x14ac:dyDescent="0.2">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c r="DB243" s="38"/>
      <c r="DC243" s="38"/>
      <c r="DD243" s="38"/>
      <c r="DE243" s="38"/>
      <c r="DF243" s="38"/>
      <c r="DG243" s="38"/>
      <c r="DH243" s="38"/>
      <c r="DI243" s="38"/>
      <c r="DJ243" s="38"/>
      <c r="DK243" s="38"/>
      <c r="DL243" s="38"/>
      <c r="DM243" s="38"/>
      <c r="DN243" s="38"/>
      <c r="DO243" s="38"/>
      <c r="DP243" s="38"/>
      <c r="DQ243" s="38"/>
      <c r="DR243" s="38"/>
      <c r="DS243" s="38"/>
      <c r="DT243" s="38"/>
      <c r="DU243" s="38"/>
      <c r="DV243" s="38"/>
      <c r="DW243" s="38"/>
      <c r="DX243" s="38"/>
      <c r="DY243" s="38"/>
      <c r="DZ243" s="38"/>
      <c r="EA243" s="38"/>
      <c r="EB243" s="38"/>
      <c r="EC243" s="38"/>
      <c r="ED243" s="38"/>
      <c r="EE243" s="38"/>
      <c r="EF243" s="38"/>
      <c r="EG243" s="38"/>
      <c r="EH243" s="38"/>
      <c r="EI243" s="38"/>
      <c r="EJ243" s="38"/>
      <c r="EK243" s="38"/>
      <c r="EL243" s="38"/>
      <c r="EM243" s="38"/>
      <c r="EN243" s="38"/>
      <c r="EO243" s="38"/>
      <c r="EP243" s="38"/>
      <c r="EQ243" s="38"/>
      <c r="ER243" s="38"/>
      <c r="ES243" s="38"/>
      <c r="ET243" s="38"/>
      <c r="EU243" s="38"/>
      <c r="EV243" s="38"/>
      <c r="EW243" s="38"/>
      <c r="EX243" s="38"/>
      <c r="EY243" s="38"/>
      <c r="EZ243" s="38"/>
      <c r="FA243" s="38"/>
      <c r="FB243" s="38"/>
      <c r="FC243" s="38"/>
      <c r="FD243" s="38"/>
      <c r="FE243" s="38"/>
      <c r="FF243" s="38"/>
      <c r="FG243" s="38"/>
      <c r="FH243" s="38"/>
      <c r="FI243" s="38"/>
      <c r="FJ243" s="38"/>
      <c r="FK243" s="38"/>
      <c r="FL243" s="38"/>
      <c r="FM243" s="38"/>
      <c r="FN243" s="38"/>
      <c r="FO243" s="38"/>
      <c r="FP243" s="38"/>
      <c r="FQ243" s="38"/>
      <c r="FR243" s="38"/>
      <c r="FS243" s="38"/>
      <c r="FT243" s="38"/>
      <c r="FU243" s="38"/>
      <c r="FV243" s="38"/>
      <c r="FW243" s="38"/>
      <c r="FX243" s="38"/>
      <c r="FY243" s="38"/>
      <c r="FZ243" s="38"/>
      <c r="GA243" s="38"/>
      <c r="GB243" s="38"/>
      <c r="GC243" s="38"/>
      <c r="GD243" s="38"/>
      <c r="GE243" s="38"/>
      <c r="GF243" s="38"/>
      <c r="GG243" s="38"/>
      <c r="GH243" s="38"/>
      <c r="GI243" s="38"/>
      <c r="GJ243" s="38"/>
      <c r="GK243" s="38"/>
      <c r="GL243" s="38"/>
      <c r="GM243" s="38"/>
      <c r="GN243" s="38"/>
      <c r="GO243" s="38"/>
      <c r="GP243" s="38"/>
      <c r="GQ243" s="38"/>
      <c r="GR243" s="38"/>
      <c r="GS243" s="38"/>
      <c r="GT243" s="38"/>
      <c r="GU243" s="38"/>
      <c r="GV243" s="38"/>
      <c r="GW243" s="38"/>
      <c r="GX243" s="38"/>
      <c r="GY243" s="38"/>
      <c r="GZ243" s="38"/>
      <c r="HA243" s="38"/>
      <c r="HB243" s="38"/>
      <c r="HC243" s="38"/>
      <c r="HD243" s="38"/>
      <c r="HE243" s="38"/>
      <c r="HF243" s="38"/>
      <c r="HG243" s="38"/>
      <c r="HH243" s="38"/>
      <c r="HI243" s="38"/>
      <c r="HJ243" s="38"/>
      <c r="HK243" s="38"/>
      <c r="HL243" s="38"/>
      <c r="HM243" s="38"/>
      <c r="HN243" s="38"/>
      <c r="HO243" s="38"/>
      <c r="HP243" s="38"/>
      <c r="HQ243" s="38"/>
      <c r="HR243" s="38"/>
      <c r="HS243" s="38"/>
      <c r="HT243" s="38"/>
      <c r="HU243" s="38"/>
      <c r="HV243" s="38"/>
      <c r="HW243" s="38"/>
      <c r="HX243" s="38"/>
      <c r="HY243" s="38"/>
      <c r="HZ243" s="38"/>
      <c r="IA243" s="38"/>
      <c r="IB243" s="38"/>
      <c r="IC243" s="38"/>
      <c r="ID243" s="38"/>
      <c r="IE243" s="38"/>
      <c r="IF243" s="38"/>
      <c r="IG243" s="38"/>
      <c r="IH243" s="38"/>
      <c r="II243" s="38"/>
      <c r="IJ243" s="38"/>
      <c r="IK243" s="38"/>
      <c r="IL243" s="38"/>
      <c r="IM243" s="38"/>
      <c r="IN243" s="38"/>
      <c r="IO243" s="38"/>
      <c r="IP243" s="38"/>
      <c r="IQ243" s="38"/>
      <c r="IR243" s="38"/>
      <c r="IS243" s="38"/>
      <c r="IT243" s="38"/>
      <c r="IU243" s="38"/>
      <c r="IV243" s="38"/>
      <c r="IW243" s="38"/>
      <c r="IX243" s="38"/>
      <c r="IY243" s="38"/>
      <c r="IZ243" s="38"/>
      <c r="JA243" s="38"/>
      <c r="JB243" s="38"/>
      <c r="JC243" s="38"/>
      <c r="JD243" s="38"/>
      <c r="JE243" s="38"/>
      <c r="JF243" s="38"/>
      <c r="JG243" s="38"/>
      <c r="JH243" s="38"/>
      <c r="JI243" s="38"/>
      <c r="JJ243" s="38"/>
      <c r="JK243" s="38"/>
      <c r="JL243" s="38"/>
      <c r="JM243" s="38"/>
      <c r="JN243" s="38"/>
      <c r="JO243" s="38"/>
      <c r="JP243" s="38"/>
      <c r="JQ243" s="38"/>
      <c r="JR243" s="38"/>
      <c r="JS243" s="38"/>
      <c r="JT243" s="38"/>
      <c r="JU243" s="38"/>
      <c r="JV243" s="38"/>
      <c r="JW243" s="38"/>
      <c r="JX243" s="38"/>
      <c r="JY243" s="38"/>
      <c r="JZ243" s="38"/>
      <c r="KA243" s="38"/>
      <c r="KB243" s="38"/>
      <c r="KC243" s="38"/>
      <c r="KD243" s="38"/>
      <c r="KE243" s="38"/>
      <c r="KF243" s="38"/>
      <c r="KG243" s="38"/>
      <c r="KH243" s="38"/>
      <c r="KI243" s="38"/>
      <c r="KJ243" s="38"/>
      <c r="KK243" s="38"/>
      <c r="KL243" s="38"/>
      <c r="KM243" s="38"/>
      <c r="KN243" s="38"/>
      <c r="KO243" s="38"/>
      <c r="KP243" s="38"/>
      <c r="KQ243" s="38"/>
      <c r="KR243" s="38"/>
      <c r="KS243" s="38"/>
      <c r="KT243" s="38"/>
      <c r="KU243" s="38"/>
      <c r="KV243" s="38"/>
      <c r="KW243" s="38"/>
      <c r="KX243" s="38"/>
      <c r="KY243" s="38"/>
      <c r="KZ243" s="38"/>
      <c r="LA243" s="38"/>
      <c r="LB243" s="38"/>
      <c r="LC243" s="38"/>
      <c r="LD243" s="38"/>
      <c r="LE243" s="38"/>
      <c r="LF243" s="38"/>
      <c r="LG243" s="38"/>
      <c r="LH243" s="38"/>
      <c r="LI243" s="38"/>
      <c r="LJ243" s="38"/>
      <c r="LK243" s="38"/>
    </row>
    <row r="244" spans="2:323" x14ac:dyDescent="0.2">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38"/>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c r="DB244" s="38"/>
      <c r="DC244" s="38"/>
      <c r="DD244" s="38"/>
      <c r="DE244" s="38"/>
      <c r="DF244" s="38"/>
      <c r="DG244" s="38"/>
      <c r="DH244" s="38"/>
      <c r="DI244" s="38"/>
      <c r="DJ244" s="38"/>
      <c r="DK244" s="38"/>
      <c r="DL244" s="38"/>
      <c r="DM244" s="38"/>
      <c r="DN244" s="38"/>
      <c r="DO244" s="38"/>
      <c r="DP244" s="38"/>
      <c r="DQ244" s="38"/>
      <c r="DR244" s="38"/>
      <c r="DS244" s="38"/>
      <c r="DT244" s="38"/>
      <c r="DU244" s="38"/>
      <c r="DV244" s="38"/>
      <c r="DW244" s="38"/>
      <c r="DX244" s="38"/>
      <c r="DY244" s="38"/>
      <c r="DZ244" s="38"/>
      <c r="EA244" s="38"/>
      <c r="EB244" s="38"/>
      <c r="EC244" s="38"/>
      <c r="ED244" s="38"/>
      <c r="EE244" s="38"/>
      <c r="EF244" s="38"/>
      <c r="EG244" s="38"/>
      <c r="EH244" s="38"/>
      <c r="EI244" s="38"/>
      <c r="EJ244" s="38"/>
      <c r="EK244" s="38"/>
      <c r="EL244" s="38"/>
      <c r="EM244" s="38"/>
      <c r="EN244" s="38"/>
      <c r="EO244" s="38"/>
      <c r="EP244" s="38"/>
      <c r="EQ244" s="38"/>
      <c r="ER244" s="38"/>
      <c r="ES244" s="38"/>
      <c r="ET244" s="38"/>
      <c r="EU244" s="38"/>
      <c r="EV244" s="38"/>
      <c r="EW244" s="38"/>
      <c r="EX244" s="38"/>
      <c r="EY244" s="38"/>
      <c r="EZ244" s="38"/>
      <c r="FA244" s="38"/>
      <c r="FB244" s="38"/>
      <c r="FC244" s="38"/>
      <c r="FD244" s="38"/>
      <c r="FE244" s="38"/>
      <c r="FF244" s="38"/>
      <c r="FG244" s="38"/>
      <c r="FH244" s="38"/>
      <c r="FI244" s="38"/>
      <c r="FJ244" s="38"/>
      <c r="FK244" s="38"/>
      <c r="FL244" s="38"/>
      <c r="FM244" s="38"/>
      <c r="FN244" s="38"/>
      <c r="FO244" s="38"/>
      <c r="FP244" s="38"/>
      <c r="FQ244" s="38"/>
      <c r="FR244" s="38"/>
      <c r="FS244" s="38"/>
      <c r="FT244" s="38"/>
      <c r="FU244" s="38"/>
      <c r="FV244" s="38"/>
      <c r="FW244" s="38"/>
      <c r="FX244" s="38"/>
      <c r="FY244" s="38"/>
      <c r="FZ244" s="38"/>
      <c r="GA244" s="38"/>
      <c r="GB244" s="38"/>
      <c r="GC244" s="38"/>
      <c r="GD244" s="38"/>
      <c r="GE244" s="38"/>
      <c r="GF244" s="38"/>
      <c r="GG244" s="38"/>
      <c r="GH244" s="38"/>
      <c r="GI244" s="38"/>
      <c r="GJ244" s="38"/>
      <c r="GK244" s="38"/>
      <c r="GL244" s="38"/>
      <c r="GM244" s="38"/>
      <c r="GN244" s="38"/>
      <c r="GO244" s="38"/>
      <c r="GP244" s="38"/>
      <c r="GQ244" s="38"/>
      <c r="GR244" s="38"/>
      <c r="GS244" s="38"/>
      <c r="GT244" s="38"/>
      <c r="GU244" s="38"/>
      <c r="GV244" s="38"/>
      <c r="GW244" s="38"/>
      <c r="GX244" s="38"/>
      <c r="GY244" s="38"/>
      <c r="GZ244" s="38"/>
      <c r="HA244" s="38"/>
      <c r="HB244" s="38"/>
      <c r="HC244" s="38"/>
      <c r="HD244" s="38"/>
      <c r="HE244" s="38"/>
      <c r="HF244" s="38"/>
      <c r="HG244" s="38"/>
      <c r="HH244" s="38"/>
      <c r="HI244" s="38"/>
      <c r="HJ244" s="38"/>
      <c r="HK244" s="38"/>
      <c r="HL244" s="38"/>
      <c r="HM244" s="38"/>
      <c r="HN244" s="38"/>
      <c r="HO244" s="38"/>
      <c r="HP244" s="38"/>
      <c r="HQ244" s="38"/>
      <c r="HR244" s="38"/>
      <c r="HS244" s="38"/>
      <c r="HT244" s="38"/>
      <c r="HU244" s="38"/>
      <c r="HV244" s="38"/>
      <c r="HW244" s="38"/>
      <c r="HX244" s="38"/>
      <c r="HY244" s="38"/>
      <c r="HZ244" s="38"/>
      <c r="IA244" s="38"/>
      <c r="IB244" s="38"/>
      <c r="IC244" s="38"/>
      <c r="ID244" s="38"/>
      <c r="IE244" s="38"/>
      <c r="IF244" s="38"/>
      <c r="IG244" s="38"/>
      <c r="IH244" s="38"/>
      <c r="II244" s="38"/>
      <c r="IJ244" s="38"/>
      <c r="IK244" s="38"/>
      <c r="IL244" s="38"/>
      <c r="IM244" s="38"/>
      <c r="IN244" s="38"/>
      <c r="IO244" s="38"/>
      <c r="IP244" s="38"/>
      <c r="IQ244" s="38"/>
      <c r="IR244" s="38"/>
      <c r="IS244" s="38"/>
      <c r="IT244" s="38"/>
      <c r="IU244" s="38"/>
      <c r="IV244" s="38"/>
      <c r="IW244" s="38"/>
      <c r="IX244" s="38"/>
      <c r="IY244" s="38"/>
      <c r="IZ244" s="38"/>
      <c r="JA244" s="38"/>
      <c r="JB244" s="38"/>
      <c r="JC244" s="38"/>
      <c r="JD244" s="38"/>
      <c r="JE244" s="38"/>
      <c r="JF244" s="38"/>
      <c r="JG244" s="38"/>
      <c r="JH244" s="38"/>
      <c r="JI244" s="38"/>
      <c r="JJ244" s="38"/>
      <c r="JK244" s="38"/>
      <c r="JL244" s="38"/>
      <c r="JM244" s="38"/>
      <c r="JN244" s="38"/>
      <c r="JO244" s="38"/>
      <c r="JP244" s="38"/>
      <c r="JQ244" s="38"/>
      <c r="JR244" s="38"/>
      <c r="JS244" s="38"/>
      <c r="JT244" s="38"/>
      <c r="JU244" s="38"/>
      <c r="JV244" s="38"/>
      <c r="JW244" s="38"/>
      <c r="JX244" s="38"/>
      <c r="JY244" s="38"/>
      <c r="JZ244" s="38"/>
      <c r="KA244" s="38"/>
      <c r="KB244" s="38"/>
      <c r="KC244" s="38"/>
      <c r="KD244" s="38"/>
      <c r="KE244" s="38"/>
      <c r="KF244" s="38"/>
      <c r="KG244" s="38"/>
      <c r="KH244" s="38"/>
      <c r="KI244" s="38"/>
      <c r="KJ244" s="38"/>
      <c r="KK244" s="38"/>
      <c r="KL244" s="38"/>
      <c r="KM244" s="38"/>
      <c r="KN244" s="38"/>
      <c r="KO244" s="38"/>
      <c r="KP244" s="38"/>
      <c r="KQ244" s="38"/>
      <c r="KR244" s="38"/>
      <c r="KS244" s="38"/>
      <c r="KT244" s="38"/>
      <c r="KU244" s="38"/>
      <c r="KV244" s="38"/>
      <c r="KW244" s="38"/>
      <c r="KX244" s="38"/>
      <c r="KY244" s="38"/>
      <c r="KZ244" s="38"/>
      <c r="LA244" s="38"/>
      <c r="LB244" s="38"/>
      <c r="LC244" s="38"/>
      <c r="LD244" s="38"/>
      <c r="LE244" s="38"/>
      <c r="LF244" s="38"/>
      <c r="LG244" s="38"/>
      <c r="LH244" s="38"/>
      <c r="LI244" s="38"/>
      <c r="LJ244" s="38"/>
      <c r="LK244" s="38"/>
    </row>
    <row r="245" spans="2:323" x14ac:dyDescent="0.2">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c r="DY245" s="38"/>
      <c r="DZ245" s="38"/>
      <c r="EA245" s="38"/>
      <c r="EB245" s="38"/>
      <c r="EC245" s="38"/>
      <c r="ED245" s="38"/>
      <c r="EE245" s="38"/>
      <c r="EF245" s="38"/>
      <c r="EG245" s="38"/>
      <c r="EH245" s="38"/>
      <c r="EI245" s="38"/>
      <c r="EJ245" s="38"/>
      <c r="EK245" s="38"/>
      <c r="EL245" s="38"/>
      <c r="EM245" s="38"/>
      <c r="EN245" s="38"/>
      <c r="EO245" s="38"/>
      <c r="EP245" s="38"/>
      <c r="EQ245" s="38"/>
      <c r="ER245" s="38"/>
      <c r="ES245" s="38"/>
      <c r="ET245" s="38"/>
      <c r="EU245" s="38"/>
      <c r="EV245" s="38"/>
      <c r="EW245" s="38"/>
      <c r="EX245" s="38"/>
      <c r="EY245" s="38"/>
      <c r="EZ245" s="38"/>
      <c r="FA245" s="38"/>
      <c r="FB245" s="38"/>
      <c r="FC245" s="38"/>
      <c r="FD245" s="38"/>
      <c r="FE245" s="38"/>
      <c r="FF245" s="38"/>
      <c r="FG245" s="38"/>
      <c r="FH245" s="38"/>
      <c r="FI245" s="38"/>
      <c r="FJ245" s="38"/>
      <c r="FK245" s="38"/>
      <c r="FL245" s="38"/>
      <c r="FM245" s="38"/>
      <c r="FN245" s="38"/>
      <c r="FO245" s="38"/>
      <c r="FP245" s="38"/>
      <c r="FQ245" s="38"/>
      <c r="FR245" s="38"/>
      <c r="FS245" s="38"/>
      <c r="FT245" s="38"/>
      <c r="FU245" s="38"/>
      <c r="FV245" s="38"/>
      <c r="FW245" s="38"/>
      <c r="FX245" s="38"/>
      <c r="FY245" s="38"/>
      <c r="FZ245" s="38"/>
      <c r="GA245" s="38"/>
      <c r="GB245" s="38"/>
      <c r="GC245" s="38"/>
      <c r="GD245" s="38"/>
      <c r="GE245" s="38"/>
      <c r="GF245" s="38"/>
      <c r="GG245" s="38"/>
      <c r="GH245" s="38"/>
      <c r="GI245" s="38"/>
      <c r="GJ245" s="38"/>
      <c r="GK245" s="38"/>
      <c r="GL245" s="38"/>
      <c r="GM245" s="38"/>
      <c r="GN245" s="38"/>
      <c r="GO245" s="38"/>
      <c r="GP245" s="38"/>
      <c r="GQ245" s="38"/>
      <c r="GR245" s="38"/>
      <c r="GS245" s="38"/>
      <c r="GT245" s="38"/>
      <c r="GU245" s="38"/>
      <c r="GV245" s="38"/>
      <c r="GW245" s="38"/>
      <c r="GX245" s="38"/>
      <c r="GY245" s="38"/>
      <c r="GZ245" s="38"/>
      <c r="HA245" s="38"/>
      <c r="HB245" s="38"/>
      <c r="HC245" s="38"/>
      <c r="HD245" s="38"/>
      <c r="HE245" s="38"/>
      <c r="HF245" s="38"/>
      <c r="HG245" s="38"/>
      <c r="HH245" s="38"/>
      <c r="HI245" s="38"/>
      <c r="HJ245" s="38"/>
      <c r="HK245" s="38"/>
      <c r="HL245" s="38"/>
      <c r="HM245" s="38"/>
      <c r="HN245" s="38"/>
      <c r="HO245" s="38"/>
      <c r="HP245" s="38"/>
      <c r="HQ245" s="38"/>
      <c r="HR245" s="38"/>
      <c r="HS245" s="38"/>
      <c r="HT245" s="38"/>
      <c r="HU245" s="38"/>
      <c r="HV245" s="38"/>
      <c r="HW245" s="38"/>
      <c r="HX245" s="38"/>
      <c r="HY245" s="38"/>
      <c r="HZ245" s="38"/>
      <c r="IA245" s="38"/>
      <c r="IB245" s="38"/>
      <c r="IC245" s="38"/>
      <c r="ID245" s="38"/>
      <c r="IE245" s="38"/>
      <c r="IF245" s="38"/>
      <c r="IG245" s="38"/>
      <c r="IH245" s="38"/>
      <c r="II245" s="38"/>
      <c r="IJ245" s="38"/>
      <c r="IK245" s="38"/>
      <c r="IL245" s="38"/>
      <c r="IM245" s="38"/>
      <c r="IN245" s="38"/>
      <c r="IO245" s="38"/>
      <c r="IP245" s="38"/>
      <c r="IQ245" s="38"/>
      <c r="IR245" s="38"/>
      <c r="IS245" s="38"/>
      <c r="IT245" s="38"/>
      <c r="IU245" s="38"/>
      <c r="IV245" s="38"/>
      <c r="IW245" s="38"/>
      <c r="IX245" s="38"/>
      <c r="IY245" s="38"/>
      <c r="IZ245" s="38"/>
      <c r="JA245" s="38"/>
      <c r="JB245" s="38"/>
      <c r="JC245" s="38"/>
      <c r="JD245" s="38"/>
      <c r="JE245" s="38"/>
      <c r="JF245" s="38"/>
      <c r="JG245" s="38"/>
      <c r="JH245" s="38"/>
      <c r="JI245" s="38"/>
      <c r="JJ245" s="38"/>
      <c r="JK245" s="38"/>
      <c r="JL245" s="38"/>
      <c r="JM245" s="38"/>
      <c r="JN245" s="38"/>
      <c r="JO245" s="38"/>
      <c r="JP245" s="38"/>
      <c r="JQ245" s="38"/>
      <c r="JR245" s="38"/>
      <c r="JS245" s="38"/>
      <c r="JT245" s="38"/>
      <c r="JU245" s="38"/>
      <c r="JV245" s="38"/>
      <c r="JW245" s="38"/>
      <c r="JX245" s="38"/>
      <c r="JY245" s="38"/>
      <c r="JZ245" s="38"/>
      <c r="KA245" s="38"/>
      <c r="KB245" s="38"/>
      <c r="KC245" s="38"/>
      <c r="KD245" s="38"/>
      <c r="KE245" s="38"/>
      <c r="KF245" s="38"/>
      <c r="KG245" s="38"/>
      <c r="KH245" s="38"/>
      <c r="KI245" s="38"/>
      <c r="KJ245" s="38"/>
      <c r="KK245" s="38"/>
      <c r="KL245" s="38"/>
      <c r="KM245" s="38"/>
      <c r="KN245" s="38"/>
      <c r="KO245" s="38"/>
      <c r="KP245" s="38"/>
      <c r="KQ245" s="38"/>
      <c r="KR245" s="38"/>
      <c r="KS245" s="38"/>
      <c r="KT245" s="38"/>
      <c r="KU245" s="38"/>
      <c r="KV245" s="38"/>
      <c r="KW245" s="38"/>
      <c r="KX245" s="38"/>
      <c r="KY245" s="38"/>
      <c r="KZ245" s="38"/>
      <c r="LA245" s="38"/>
      <c r="LB245" s="38"/>
      <c r="LC245" s="38"/>
      <c r="LD245" s="38"/>
      <c r="LE245" s="38"/>
      <c r="LF245" s="38"/>
      <c r="LG245" s="38"/>
      <c r="LH245" s="38"/>
      <c r="LI245" s="38"/>
      <c r="LJ245" s="38"/>
      <c r="LK245" s="38"/>
    </row>
    <row r="246" spans="2:323" x14ac:dyDescent="0.2">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c r="CP246" s="38"/>
      <c r="CQ246" s="38"/>
      <c r="CR246" s="38"/>
      <c r="CS246" s="38"/>
      <c r="CT246" s="38"/>
      <c r="CU246" s="38"/>
      <c r="CV246" s="38"/>
      <c r="CW246" s="38"/>
      <c r="CX246" s="38"/>
      <c r="CY246" s="38"/>
      <c r="CZ246" s="38"/>
      <c r="DA246" s="38"/>
      <c r="DB246" s="38"/>
      <c r="DC246" s="38"/>
      <c r="DD246" s="38"/>
      <c r="DE246" s="38"/>
      <c r="DF246" s="38"/>
      <c r="DG246" s="38"/>
      <c r="DH246" s="38"/>
      <c r="DI246" s="38"/>
      <c r="DJ246" s="38"/>
      <c r="DK246" s="38"/>
      <c r="DL246" s="38"/>
      <c r="DM246" s="38"/>
      <c r="DN246" s="38"/>
      <c r="DO246" s="38"/>
      <c r="DP246" s="38"/>
      <c r="DQ246" s="38"/>
      <c r="DR246" s="38"/>
      <c r="DS246" s="38"/>
      <c r="DT246" s="38"/>
      <c r="DU246" s="38"/>
      <c r="DV246" s="38"/>
      <c r="DW246" s="38"/>
      <c r="DX246" s="38"/>
      <c r="DY246" s="38"/>
      <c r="DZ246" s="38"/>
      <c r="EA246" s="38"/>
      <c r="EB246" s="38"/>
      <c r="EC246" s="38"/>
      <c r="ED246" s="38"/>
      <c r="EE246" s="38"/>
      <c r="EF246" s="38"/>
      <c r="EG246" s="38"/>
      <c r="EH246" s="38"/>
      <c r="EI246" s="38"/>
      <c r="EJ246" s="38"/>
      <c r="EK246" s="38"/>
      <c r="EL246" s="38"/>
      <c r="EM246" s="38"/>
      <c r="EN246" s="38"/>
      <c r="EO246" s="38"/>
      <c r="EP246" s="38"/>
      <c r="EQ246" s="38"/>
      <c r="ER246" s="38"/>
      <c r="ES246" s="38"/>
      <c r="ET246" s="38"/>
      <c r="EU246" s="38"/>
      <c r="EV246" s="38"/>
      <c r="EW246" s="38"/>
      <c r="EX246" s="38"/>
      <c r="EY246" s="38"/>
      <c r="EZ246" s="38"/>
      <c r="FA246" s="38"/>
      <c r="FB246" s="38"/>
      <c r="FC246" s="38"/>
      <c r="FD246" s="38"/>
      <c r="FE246" s="38"/>
      <c r="FF246" s="38"/>
      <c r="FG246" s="38"/>
      <c r="FH246" s="38"/>
      <c r="FI246" s="38"/>
      <c r="FJ246" s="38"/>
      <c r="FK246" s="38"/>
      <c r="FL246" s="38"/>
      <c r="FM246" s="38"/>
      <c r="FN246" s="38"/>
      <c r="FO246" s="38"/>
      <c r="FP246" s="38"/>
      <c r="FQ246" s="38"/>
      <c r="FR246" s="38"/>
      <c r="FS246" s="38"/>
      <c r="FT246" s="38"/>
      <c r="FU246" s="38"/>
      <c r="FV246" s="38"/>
      <c r="FW246" s="38"/>
      <c r="FX246" s="38"/>
      <c r="FY246" s="38"/>
      <c r="FZ246" s="38"/>
      <c r="GA246" s="38"/>
      <c r="GB246" s="38"/>
      <c r="GC246" s="38"/>
      <c r="GD246" s="38"/>
      <c r="GE246" s="38"/>
      <c r="GF246" s="38"/>
      <c r="GG246" s="38"/>
      <c r="GH246" s="38"/>
      <c r="GI246" s="38"/>
      <c r="GJ246" s="38"/>
      <c r="GK246" s="38"/>
      <c r="GL246" s="38"/>
      <c r="GM246" s="38"/>
      <c r="GN246" s="38"/>
      <c r="GO246" s="38"/>
      <c r="GP246" s="38"/>
      <c r="GQ246" s="38"/>
      <c r="GR246" s="38"/>
      <c r="GS246" s="38"/>
      <c r="GT246" s="38"/>
      <c r="GU246" s="38"/>
      <c r="GV246" s="38"/>
      <c r="GW246" s="38"/>
      <c r="GX246" s="38"/>
      <c r="GY246" s="38"/>
      <c r="GZ246" s="38"/>
      <c r="HA246" s="38"/>
      <c r="HB246" s="38"/>
      <c r="HC246" s="38"/>
      <c r="HD246" s="38"/>
      <c r="HE246" s="38"/>
      <c r="HF246" s="38"/>
      <c r="HG246" s="38"/>
      <c r="HH246" s="38"/>
      <c r="HI246" s="38"/>
      <c r="HJ246" s="38"/>
      <c r="HK246" s="38"/>
      <c r="HL246" s="38"/>
      <c r="HM246" s="38"/>
      <c r="HN246" s="38"/>
      <c r="HO246" s="38"/>
      <c r="HP246" s="38"/>
      <c r="HQ246" s="38"/>
      <c r="HR246" s="38"/>
      <c r="HS246" s="38"/>
      <c r="HT246" s="38"/>
      <c r="HU246" s="38"/>
      <c r="HV246" s="38"/>
      <c r="HW246" s="38"/>
      <c r="HX246" s="38"/>
      <c r="HY246" s="38"/>
      <c r="HZ246" s="38"/>
      <c r="IA246" s="38"/>
      <c r="IB246" s="38"/>
      <c r="IC246" s="38"/>
      <c r="ID246" s="38"/>
      <c r="IE246" s="38"/>
      <c r="IF246" s="38"/>
      <c r="IG246" s="38"/>
      <c r="IH246" s="38"/>
      <c r="II246" s="38"/>
      <c r="IJ246" s="38"/>
      <c r="IK246" s="38"/>
      <c r="IL246" s="38"/>
      <c r="IM246" s="38"/>
      <c r="IN246" s="38"/>
      <c r="IO246" s="38"/>
      <c r="IP246" s="38"/>
      <c r="IQ246" s="38"/>
      <c r="IR246" s="38"/>
      <c r="IS246" s="38"/>
      <c r="IT246" s="38"/>
      <c r="IU246" s="38"/>
      <c r="IV246" s="38"/>
      <c r="IW246" s="38"/>
      <c r="IX246" s="38"/>
      <c r="IY246" s="38"/>
      <c r="IZ246" s="38"/>
      <c r="JA246" s="38"/>
      <c r="JB246" s="38"/>
      <c r="JC246" s="38"/>
      <c r="JD246" s="38"/>
      <c r="JE246" s="38"/>
      <c r="JF246" s="38"/>
      <c r="JG246" s="38"/>
      <c r="JH246" s="38"/>
      <c r="JI246" s="38"/>
      <c r="JJ246" s="38"/>
      <c r="JK246" s="38"/>
      <c r="JL246" s="38"/>
      <c r="JM246" s="38"/>
      <c r="JN246" s="38"/>
      <c r="JO246" s="38"/>
      <c r="JP246" s="38"/>
      <c r="JQ246" s="38"/>
      <c r="JR246" s="38"/>
      <c r="JS246" s="38"/>
      <c r="JT246" s="38"/>
      <c r="JU246" s="38"/>
      <c r="JV246" s="38"/>
      <c r="JW246" s="38"/>
      <c r="JX246" s="38"/>
      <c r="JY246" s="38"/>
      <c r="JZ246" s="38"/>
      <c r="KA246" s="38"/>
      <c r="KB246" s="38"/>
      <c r="KC246" s="38"/>
      <c r="KD246" s="38"/>
      <c r="KE246" s="38"/>
      <c r="KF246" s="38"/>
      <c r="KG246" s="38"/>
      <c r="KH246" s="38"/>
      <c r="KI246" s="38"/>
      <c r="KJ246" s="38"/>
      <c r="KK246" s="38"/>
      <c r="KL246" s="38"/>
      <c r="KM246" s="38"/>
      <c r="KN246" s="38"/>
      <c r="KO246" s="38"/>
      <c r="KP246" s="38"/>
      <c r="KQ246" s="38"/>
      <c r="KR246" s="38"/>
      <c r="KS246" s="38"/>
      <c r="KT246" s="38"/>
      <c r="KU246" s="38"/>
      <c r="KV246" s="38"/>
      <c r="KW246" s="38"/>
      <c r="KX246" s="38"/>
      <c r="KY246" s="38"/>
      <c r="KZ246" s="38"/>
      <c r="LA246" s="38"/>
      <c r="LB246" s="38"/>
      <c r="LC246" s="38"/>
      <c r="LD246" s="38"/>
      <c r="LE246" s="38"/>
      <c r="LF246" s="38"/>
      <c r="LG246" s="38"/>
      <c r="LH246" s="38"/>
      <c r="LI246" s="38"/>
      <c r="LJ246" s="38"/>
      <c r="LK246" s="38"/>
    </row>
    <row r="247" spans="2:323" x14ac:dyDescent="0.2">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c r="FJ247" s="38"/>
      <c r="FK247" s="38"/>
      <c r="FL247" s="38"/>
      <c r="FM247" s="38"/>
      <c r="FN247" s="38"/>
      <c r="FO247" s="38"/>
      <c r="FP247" s="38"/>
      <c r="FQ247" s="38"/>
      <c r="FR247" s="38"/>
      <c r="FS247" s="38"/>
      <c r="FT247" s="38"/>
      <c r="FU247" s="38"/>
      <c r="FV247" s="38"/>
      <c r="FW247" s="38"/>
      <c r="FX247" s="38"/>
      <c r="FY247" s="38"/>
      <c r="FZ247" s="38"/>
      <c r="GA247" s="38"/>
      <c r="GB247" s="38"/>
      <c r="GC247" s="38"/>
      <c r="GD247" s="38"/>
      <c r="GE247" s="38"/>
      <c r="GF247" s="38"/>
      <c r="GG247" s="38"/>
      <c r="GH247" s="38"/>
      <c r="GI247" s="38"/>
      <c r="GJ247" s="38"/>
      <c r="GK247" s="38"/>
      <c r="GL247" s="38"/>
      <c r="GM247" s="38"/>
      <c r="GN247" s="38"/>
      <c r="GO247" s="38"/>
      <c r="GP247" s="38"/>
      <c r="GQ247" s="38"/>
      <c r="GR247" s="38"/>
      <c r="GS247" s="38"/>
      <c r="GT247" s="38"/>
      <c r="GU247" s="38"/>
      <c r="GV247" s="38"/>
      <c r="GW247" s="38"/>
      <c r="GX247" s="38"/>
      <c r="GY247" s="38"/>
      <c r="GZ247" s="38"/>
      <c r="HA247" s="38"/>
      <c r="HB247" s="38"/>
      <c r="HC247" s="38"/>
      <c r="HD247" s="38"/>
      <c r="HE247" s="38"/>
      <c r="HF247" s="38"/>
      <c r="HG247" s="38"/>
      <c r="HH247" s="38"/>
      <c r="HI247" s="38"/>
      <c r="HJ247" s="38"/>
      <c r="HK247" s="38"/>
      <c r="HL247" s="38"/>
      <c r="HM247" s="38"/>
      <c r="HN247" s="38"/>
      <c r="HO247" s="38"/>
      <c r="HP247" s="38"/>
      <c r="HQ247" s="38"/>
      <c r="HR247" s="38"/>
      <c r="HS247" s="38"/>
      <c r="HT247" s="38"/>
      <c r="HU247" s="38"/>
      <c r="HV247" s="38"/>
      <c r="HW247" s="38"/>
      <c r="HX247" s="38"/>
      <c r="HY247" s="38"/>
      <c r="HZ247" s="38"/>
      <c r="IA247" s="38"/>
      <c r="IB247" s="38"/>
      <c r="IC247" s="38"/>
      <c r="ID247" s="38"/>
      <c r="IE247" s="38"/>
      <c r="IF247" s="38"/>
      <c r="IG247" s="38"/>
      <c r="IH247" s="38"/>
      <c r="II247" s="38"/>
      <c r="IJ247" s="38"/>
      <c r="IK247" s="38"/>
      <c r="IL247" s="38"/>
      <c r="IM247" s="38"/>
      <c r="IN247" s="38"/>
      <c r="IO247" s="38"/>
      <c r="IP247" s="38"/>
      <c r="IQ247" s="38"/>
      <c r="IR247" s="38"/>
      <c r="IS247" s="38"/>
      <c r="IT247" s="38"/>
      <c r="IU247" s="38"/>
      <c r="IV247" s="38"/>
      <c r="IW247" s="38"/>
      <c r="IX247" s="38"/>
      <c r="IY247" s="38"/>
      <c r="IZ247" s="38"/>
      <c r="JA247" s="38"/>
      <c r="JB247" s="38"/>
      <c r="JC247" s="38"/>
      <c r="JD247" s="38"/>
      <c r="JE247" s="38"/>
      <c r="JF247" s="38"/>
      <c r="JG247" s="38"/>
      <c r="JH247" s="38"/>
      <c r="JI247" s="38"/>
      <c r="JJ247" s="38"/>
      <c r="JK247" s="38"/>
      <c r="JL247" s="38"/>
      <c r="JM247" s="38"/>
      <c r="JN247" s="38"/>
      <c r="JO247" s="38"/>
      <c r="JP247" s="38"/>
      <c r="JQ247" s="38"/>
      <c r="JR247" s="38"/>
      <c r="JS247" s="38"/>
      <c r="JT247" s="38"/>
      <c r="JU247" s="38"/>
      <c r="JV247" s="38"/>
      <c r="JW247" s="38"/>
      <c r="JX247" s="38"/>
      <c r="JY247" s="38"/>
      <c r="JZ247" s="38"/>
      <c r="KA247" s="38"/>
      <c r="KB247" s="38"/>
      <c r="KC247" s="38"/>
      <c r="KD247" s="38"/>
      <c r="KE247" s="38"/>
      <c r="KF247" s="38"/>
      <c r="KG247" s="38"/>
      <c r="KH247" s="38"/>
      <c r="KI247" s="38"/>
      <c r="KJ247" s="38"/>
      <c r="KK247" s="38"/>
      <c r="KL247" s="38"/>
      <c r="KM247" s="38"/>
      <c r="KN247" s="38"/>
      <c r="KO247" s="38"/>
      <c r="KP247" s="38"/>
      <c r="KQ247" s="38"/>
      <c r="KR247" s="38"/>
      <c r="KS247" s="38"/>
      <c r="KT247" s="38"/>
      <c r="KU247" s="38"/>
      <c r="KV247" s="38"/>
      <c r="KW247" s="38"/>
      <c r="KX247" s="38"/>
      <c r="KY247" s="38"/>
      <c r="KZ247" s="38"/>
      <c r="LA247" s="38"/>
      <c r="LB247" s="38"/>
      <c r="LC247" s="38"/>
      <c r="LD247" s="38"/>
      <c r="LE247" s="38"/>
      <c r="LF247" s="38"/>
      <c r="LG247" s="38"/>
      <c r="LH247" s="38"/>
      <c r="LI247" s="38"/>
      <c r="LJ247" s="38"/>
      <c r="LK247" s="38"/>
    </row>
    <row r="248" spans="2:323" x14ac:dyDescent="0.2">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c r="FS248" s="38"/>
      <c r="FT248" s="38"/>
      <c r="FU248" s="38"/>
      <c r="FV248" s="38"/>
      <c r="FW248" s="38"/>
      <c r="FX248" s="38"/>
      <c r="FY248" s="38"/>
      <c r="FZ248" s="38"/>
      <c r="GA248" s="38"/>
      <c r="GB248" s="38"/>
      <c r="GC248" s="38"/>
      <c r="GD248" s="38"/>
      <c r="GE248" s="38"/>
      <c r="GF248" s="38"/>
      <c r="GG248" s="38"/>
      <c r="GH248" s="38"/>
      <c r="GI248" s="38"/>
      <c r="GJ248" s="38"/>
      <c r="GK248" s="38"/>
      <c r="GL248" s="38"/>
      <c r="GM248" s="38"/>
      <c r="GN248" s="38"/>
      <c r="GO248" s="38"/>
      <c r="GP248" s="38"/>
      <c r="GQ248" s="38"/>
      <c r="GR248" s="38"/>
      <c r="GS248" s="38"/>
      <c r="GT248" s="38"/>
      <c r="GU248" s="38"/>
      <c r="GV248" s="38"/>
      <c r="GW248" s="38"/>
      <c r="GX248" s="38"/>
      <c r="GY248" s="38"/>
      <c r="GZ248" s="38"/>
      <c r="HA248" s="38"/>
      <c r="HB248" s="38"/>
      <c r="HC248" s="38"/>
      <c r="HD248" s="38"/>
      <c r="HE248" s="38"/>
      <c r="HF248" s="38"/>
      <c r="HG248" s="38"/>
      <c r="HH248" s="38"/>
      <c r="HI248" s="38"/>
      <c r="HJ248" s="38"/>
      <c r="HK248" s="38"/>
      <c r="HL248" s="38"/>
      <c r="HM248" s="38"/>
      <c r="HN248" s="38"/>
      <c r="HO248" s="38"/>
      <c r="HP248" s="38"/>
      <c r="HQ248" s="38"/>
      <c r="HR248" s="38"/>
      <c r="HS248" s="38"/>
      <c r="HT248" s="38"/>
      <c r="HU248" s="38"/>
      <c r="HV248" s="38"/>
      <c r="HW248" s="38"/>
      <c r="HX248" s="38"/>
      <c r="HY248" s="38"/>
      <c r="HZ248" s="38"/>
      <c r="IA248" s="38"/>
      <c r="IB248" s="38"/>
      <c r="IC248" s="38"/>
      <c r="ID248" s="38"/>
      <c r="IE248" s="38"/>
      <c r="IF248" s="38"/>
      <c r="IG248" s="38"/>
      <c r="IH248" s="38"/>
      <c r="II248" s="38"/>
      <c r="IJ248" s="38"/>
      <c r="IK248" s="38"/>
      <c r="IL248" s="38"/>
      <c r="IM248" s="38"/>
      <c r="IN248" s="38"/>
      <c r="IO248" s="38"/>
      <c r="IP248" s="38"/>
      <c r="IQ248" s="38"/>
      <c r="IR248" s="38"/>
      <c r="IS248" s="38"/>
      <c r="IT248" s="38"/>
      <c r="IU248" s="38"/>
      <c r="IV248" s="38"/>
      <c r="IW248" s="38"/>
      <c r="IX248" s="38"/>
      <c r="IY248" s="38"/>
      <c r="IZ248" s="38"/>
      <c r="JA248" s="38"/>
      <c r="JB248" s="38"/>
      <c r="JC248" s="38"/>
      <c r="JD248" s="38"/>
      <c r="JE248" s="38"/>
      <c r="JF248" s="38"/>
      <c r="JG248" s="38"/>
      <c r="JH248" s="38"/>
      <c r="JI248" s="38"/>
      <c r="JJ248" s="38"/>
      <c r="JK248" s="38"/>
      <c r="JL248" s="38"/>
      <c r="JM248" s="38"/>
      <c r="JN248" s="38"/>
      <c r="JO248" s="38"/>
      <c r="JP248" s="38"/>
      <c r="JQ248" s="38"/>
      <c r="JR248" s="38"/>
      <c r="JS248" s="38"/>
      <c r="JT248" s="38"/>
      <c r="JU248" s="38"/>
      <c r="JV248" s="38"/>
      <c r="JW248" s="38"/>
      <c r="JX248" s="38"/>
      <c r="JY248" s="38"/>
      <c r="JZ248" s="38"/>
      <c r="KA248" s="38"/>
      <c r="KB248" s="38"/>
      <c r="KC248" s="38"/>
      <c r="KD248" s="38"/>
      <c r="KE248" s="38"/>
      <c r="KF248" s="38"/>
      <c r="KG248" s="38"/>
      <c r="KH248" s="38"/>
      <c r="KI248" s="38"/>
      <c r="KJ248" s="38"/>
      <c r="KK248" s="38"/>
      <c r="KL248" s="38"/>
      <c r="KM248" s="38"/>
      <c r="KN248" s="38"/>
      <c r="KO248" s="38"/>
      <c r="KP248" s="38"/>
      <c r="KQ248" s="38"/>
      <c r="KR248" s="38"/>
      <c r="KS248" s="38"/>
      <c r="KT248" s="38"/>
      <c r="KU248" s="38"/>
      <c r="KV248" s="38"/>
      <c r="KW248" s="38"/>
      <c r="KX248" s="38"/>
      <c r="KY248" s="38"/>
      <c r="KZ248" s="38"/>
      <c r="LA248" s="38"/>
      <c r="LB248" s="38"/>
      <c r="LC248" s="38"/>
      <c r="LD248" s="38"/>
      <c r="LE248" s="38"/>
      <c r="LF248" s="38"/>
      <c r="LG248" s="38"/>
      <c r="LH248" s="38"/>
      <c r="LI248" s="38"/>
      <c r="LJ248" s="38"/>
      <c r="LK248" s="38"/>
    </row>
    <row r="249" spans="2:323" x14ac:dyDescent="0.2">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c r="FS249" s="38"/>
      <c r="FT249" s="38"/>
      <c r="FU249" s="38"/>
      <c r="FV249" s="38"/>
      <c r="FW249" s="38"/>
      <c r="FX249" s="38"/>
      <c r="FY249" s="38"/>
      <c r="FZ249" s="38"/>
      <c r="GA249" s="38"/>
      <c r="GB249" s="38"/>
      <c r="GC249" s="38"/>
      <c r="GD249" s="38"/>
      <c r="GE249" s="38"/>
      <c r="GF249" s="38"/>
      <c r="GG249" s="38"/>
      <c r="GH249" s="38"/>
      <c r="GI249" s="38"/>
      <c r="GJ249" s="38"/>
      <c r="GK249" s="38"/>
      <c r="GL249" s="38"/>
      <c r="GM249" s="38"/>
      <c r="GN249" s="38"/>
      <c r="GO249" s="38"/>
      <c r="GP249" s="38"/>
      <c r="GQ249" s="38"/>
      <c r="GR249" s="38"/>
      <c r="GS249" s="38"/>
      <c r="GT249" s="38"/>
      <c r="GU249" s="38"/>
      <c r="GV249" s="38"/>
      <c r="GW249" s="38"/>
      <c r="GX249" s="38"/>
      <c r="GY249" s="38"/>
      <c r="GZ249" s="38"/>
      <c r="HA249" s="38"/>
      <c r="HB249" s="38"/>
      <c r="HC249" s="38"/>
      <c r="HD249" s="38"/>
      <c r="HE249" s="38"/>
      <c r="HF249" s="38"/>
      <c r="HG249" s="38"/>
      <c r="HH249" s="38"/>
      <c r="HI249" s="38"/>
      <c r="HJ249" s="38"/>
      <c r="HK249" s="38"/>
      <c r="HL249" s="38"/>
      <c r="HM249" s="38"/>
      <c r="HN249" s="38"/>
      <c r="HO249" s="38"/>
      <c r="HP249" s="38"/>
      <c r="HQ249" s="38"/>
      <c r="HR249" s="38"/>
      <c r="HS249" s="38"/>
      <c r="HT249" s="38"/>
      <c r="HU249" s="38"/>
      <c r="HV249" s="38"/>
      <c r="HW249" s="38"/>
      <c r="HX249" s="38"/>
      <c r="HY249" s="38"/>
      <c r="HZ249" s="38"/>
      <c r="IA249" s="38"/>
      <c r="IB249" s="38"/>
      <c r="IC249" s="38"/>
      <c r="ID249" s="38"/>
      <c r="IE249" s="38"/>
      <c r="IF249" s="38"/>
      <c r="IG249" s="38"/>
      <c r="IH249" s="38"/>
      <c r="II249" s="38"/>
      <c r="IJ249" s="38"/>
      <c r="IK249" s="38"/>
      <c r="IL249" s="38"/>
      <c r="IM249" s="38"/>
      <c r="IN249" s="38"/>
      <c r="IO249" s="38"/>
      <c r="IP249" s="38"/>
      <c r="IQ249" s="38"/>
      <c r="IR249" s="38"/>
      <c r="IS249" s="38"/>
      <c r="IT249" s="38"/>
      <c r="IU249" s="38"/>
      <c r="IV249" s="38"/>
      <c r="IW249" s="38"/>
      <c r="IX249" s="38"/>
      <c r="IY249" s="38"/>
      <c r="IZ249" s="38"/>
      <c r="JA249" s="38"/>
      <c r="JB249" s="38"/>
      <c r="JC249" s="38"/>
      <c r="JD249" s="38"/>
      <c r="JE249" s="38"/>
      <c r="JF249" s="38"/>
      <c r="JG249" s="38"/>
      <c r="JH249" s="38"/>
      <c r="JI249" s="38"/>
      <c r="JJ249" s="38"/>
      <c r="JK249" s="38"/>
      <c r="JL249" s="38"/>
      <c r="JM249" s="38"/>
      <c r="JN249" s="38"/>
      <c r="JO249" s="38"/>
      <c r="JP249" s="38"/>
      <c r="JQ249" s="38"/>
      <c r="JR249" s="38"/>
      <c r="JS249" s="38"/>
      <c r="JT249" s="38"/>
      <c r="JU249" s="38"/>
      <c r="JV249" s="38"/>
      <c r="JW249" s="38"/>
      <c r="JX249" s="38"/>
      <c r="JY249" s="38"/>
      <c r="JZ249" s="38"/>
      <c r="KA249" s="38"/>
      <c r="KB249" s="38"/>
      <c r="KC249" s="38"/>
      <c r="KD249" s="38"/>
      <c r="KE249" s="38"/>
      <c r="KF249" s="38"/>
      <c r="KG249" s="38"/>
      <c r="KH249" s="38"/>
      <c r="KI249" s="38"/>
      <c r="KJ249" s="38"/>
      <c r="KK249" s="38"/>
      <c r="KL249" s="38"/>
      <c r="KM249" s="38"/>
      <c r="KN249" s="38"/>
      <c r="KO249" s="38"/>
      <c r="KP249" s="38"/>
      <c r="KQ249" s="38"/>
      <c r="KR249" s="38"/>
      <c r="KS249" s="38"/>
      <c r="KT249" s="38"/>
      <c r="KU249" s="38"/>
      <c r="KV249" s="38"/>
      <c r="KW249" s="38"/>
      <c r="KX249" s="38"/>
      <c r="KY249" s="38"/>
      <c r="KZ249" s="38"/>
      <c r="LA249" s="38"/>
      <c r="LB249" s="38"/>
      <c r="LC249" s="38"/>
      <c r="LD249" s="38"/>
      <c r="LE249" s="38"/>
      <c r="LF249" s="38"/>
      <c r="LG249" s="38"/>
      <c r="LH249" s="38"/>
      <c r="LI249" s="38"/>
      <c r="LJ249" s="38"/>
      <c r="LK249" s="38"/>
    </row>
    <row r="250" spans="2:323" x14ac:dyDescent="0.2">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c r="FS250" s="38"/>
      <c r="FT250" s="38"/>
      <c r="FU250" s="38"/>
      <c r="FV250" s="38"/>
      <c r="FW250" s="38"/>
      <c r="FX250" s="38"/>
      <c r="FY250" s="38"/>
      <c r="FZ250" s="38"/>
      <c r="GA250" s="38"/>
      <c r="GB250" s="38"/>
      <c r="GC250" s="38"/>
      <c r="GD250" s="38"/>
      <c r="GE250" s="38"/>
      <c r="GF250" s="38"/>
      <c r="GG250" s="38"/>
      <c r="GH250" s="38"/>
      <c r="GI250" s="38"/>
      <c r="GJ250" s="38"/>
      <c r="GK250" s="38"/>
      <c r="GL250" s="38"/>
      <c r="GM250" s="38"/>
      <c r="GN250" s="38"/>
      <c r="GO250" s="38"/>
      <c r="GP250" s="38"/>
      <c r="GQ250" s="38"/>
      <c r="GR250" s="38"/>
      <c r="GS250" s="38"/>
      <c r="GT250" s="38"/>
      <c r="GU250" s="38"/>
      <c r="GV250" s="38"/>
      <c r="GW250" s="38"/>
      <c r="GX250" s="38"/>
      <c r="GY250" s="38"/>
      <c r="GZ250" s="38"/>
      <c r="HA250" s="38"/>
      <c r="HB250" s="38"/>
      <c r="HC250" s="38"/>
      <c r="HD250" s="38"/>
      <c r="HE250" s="38"/>
      <c r="HF250" s="38"/>
      <c r="HG250" s="38"/>
      <c r="HH250" s="38"/>
      <c r="HI250" s="38"/>
      <c r="HJ250" s="38"/>
      <c r="HK250" s="38"/>
      <c r="HL250" s="38"/>
      <c r="HM250" s="38"/>
      <c r="HN250" s="38"/>
      <c r="HO250" s="38"/>
      <c r="HP250" s="38"/>
      <c r="HQ250" s="38"/>
      <c r="HR250" s="38"/>
      <c r="HS250" s="38"/>
      <c r="HT250" s="38"/>
      <c r="HU250" s="38"/>
      <c r="HV250" s="38"/>
      <c r="HW250" s="38"/>
      <c r="HX250" s="38"/>
      <c r="HY250" s="38"/>
      <c r="HZ250" s="38"/>
      <c r="IA250" s="38"/>
      <c r="IB250" s="38"/>
      <c r="IC250" s="38"/>
      <c r="ID250" s="38"/>
      <c r="IE250" s="38"/>
      <c r="IF250" s="38"/>
      <c r="IG250" s="38"/>
      <c r="IH250" s="38"/>
      <c r="II250" s="38"/>
      <c r="IJ250" s="38"/>
      <c r="IK250" s="38"/>
      <c r="IL250" s="38"/>
      <c r="IM250" s="38"/>
      <c r="IN250" s="38"/>
      <c r="IO250" s="38"/>
      <c r="IP250" s="38"/>
      <c r="IQ250" s="38"/>
      <c r="IR250" s="38"/>
      <c r="IS250" s="38"/>
      <c r="IT250" s="38"/>
      <c r="IU250" s="38"/>
      <c r="IV250" s="38"/>
      <c r="IW250" s="38"/>
      <c r="IX250" s="38"/>
      <c r="IY250" s="38"/>
      <c r="IZ250" s="38"/>
      <c r="JA250" s="38"/>
      <c r="JB250" s="38"/>
      <c r="JC250" s="38"/>
      <c r="JD250" s="38"/>
      <c r="JE250" s="38"/>
      <c r="JF250" s="38"/>
      <c r="JG250" s="38"/>
      <c r="JH250" s="38"/>
      <c r="JI250" s="38"/>
      <c r="JJ250" s="38"/>
      <c r="JK250" s="38"/>
      <c r="JL250" s="38"/>
      <c r="JM250" s="38"/>
      <c r="JN250" s="38"/>
      <c r="JO250" s="38"/>
      <c r="JP250" s="38"/>
      <c r="JQ250" s="38"/>
      <c r="JR250" s="38"/>
      <c r="JS250" s="38"/>
      <c r="JT250" s="38"/>
      <c r="JU250" s="38"/>
      <c r="JV250" s="38"/>
      <c r="JW250" s="38"/>
      <c r="JX250" s="38"/>
      <c r="JY250" s="38"/>
      <c r="JZ250" s="38"/>
      <c r="KA250" s="38"/>
      <c r="KB250" s="38"/>
      <c r="KC250" s="38"/>
      <c r="KD250" s="38"/>
      <c r="KE250" s="38"/>
      <c r="KF250" s="38"/>
      <c r="KG250" s="38"/>
      <c r="KH250" s="38"/>
      <c r="KI250" s="38"/>
      <c r="KJ250" s="38"/>
      <c r="KK250" s="38"/>
      <c r="KL250" s="38"/>
      <c r="KM250" s="38"/>
      <c r="KN250" s="38"/>
      <c r="KO250" s="38"/>
      <c r="KP250" s="38"/>
      <c r="KQ250" s="38"/>
      <c r="KR250" s="38"/>
      <c r="KS250" s="38"/>
      <c r="KT250" s="38"/>
      <c r="KU250" s="38"/>
      <c r="KV250" s="38"/>
      <c r="KW250" s="38"/>
      <c r="KX250" s="38"/>
      <c r="KY250" s="38"/>
      <c r="KZ250" s="38"/>
      <c r="LA250" s="38"/>
      <c r="LB250" s="38"/>
      <c r="LC250" s="38"/>
      <c r="LD250" s="38"/>
      <c r="LE250" s="38"/>
      <c r="LF250" s="38"/>
      <c r="LG250" s="38"/>
      <c r="LH250" s="38"/>
      <c r="LI250" s="38"/>
      <c r="LJ250" s="38"/>
      <c r="LK250" s="38"/>
    </row>
    <row r="251" spans="2:323" x14ac:dyDescent="0.2">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c r="FS251" s="38"/>
      <c r="FT251" s="38"/>
      <c r="FU251" s="38"/>
      <c r="FV251" s="38"/>
      <c r="FW251" s="38"/>
      <c r="FX251" s="38"/>
      <c r="FY251" s="38"/>
      <c r="FZ251" s="38"/>
      <c r="GA251" s="38"/>
      <c r="GB251" s="38"/>
      <c r="GC251" s="38"/>
      <c r="GD251" s="38"/>
      <c r="GE251" s="38"/>
      <c r="GF251" s="38"/>
      <c r="GG251" s="38"/>
      <c r="GH251" s="38"/>
      <c r="GI251" s="38"/>
      <c r="GJ251" s="38"/>
      <c r="GK251" s="38"/>
      <c r="GL251" s="38"/>
      <c r="GM251" s="38"/>
      <c r="GN251" s="38"/>
      <c r="GO251" s="38"/>
      <c r="GP251" s="38"/>
      <c r="GQ251" s="38"/>
      <c r="GR251" s="38"/>
      <c r="GS251" s="38"/>
      <c r="GT251" s="38"/>
      <c r="GU251" s="38"/>
      <c r="GV251" s="38"/>
      <c r="GW251" s="38"/>
      <c r="GX251" s="38"/>
      <c r="GY251" s="38"/>
      <c r="GZ251" s="38"/>
      <c r="HA251" s="38"/>
      <c r="HB251" s="38"/>
      <c r="HC251" s="38"/>
      <c r="HD251" s="38"/>
      <c r="HE251" s="38"/>
      <c r="HF251" s="38"/>
      <c r="HG251" s="38"/>
      <c r="HH251" s="38"/>
      <c r="HI251" s="38"/>
      <c r="HJ251" s="38"/>
      <c r="HK251" s="38"/>
      <c r="HL251" s="38"/>
      <c r="HM251" s="38"/>
      <c r="HN251" s="38"/>
      <c r="HO251" s="38"/>
      <c r="HP251" s="38"/>
      <c r="HQ251" s="38"/>
      <c r="HR251" s="38"/>
      <c r="HS251" s="38"/>
      <c r="HT251" s="38"/>
      <c r="HU251" s="38"/>
      <c r="HV251" s="38"/>
      <c r="HW251" s="38"/>
      <c r="HX251" s="38"/>
      <c r="HY251" s="38"/>
      <c r="HZ251" s="38"/>
      <c r="IA251" s="38"/>
      <c r="IB251" s="38"/>
      <c r="IC251" s="38"/>
      <c r="ID251" s="38"/>
      <c r="IE251" s="38"/>
      <c r="IF251" s="38"/>
      <c r="IG251" s="38"/>
      <c r="IH251" s="38"/>
      <c r="II251" s="38"/>
      <c r="IJ251" s="38"/>
      <c r="IK251" s="38"/>
      <c r="IL251" s="38"/>
      <c r="IM251" s="38"/>
      <c r="IN251" s="38"/>
      <c r="IO251" s="38"/>
      <c r="IP251" s="38"/>
      <c r="IQ251" s="38"/>
      <c r="IR251" s="38"/>
      <c r="IS251" s="38"/>
      <c r="IT251" s="38"/>
      <c r="IU251" s="38"/>
      <c r="IV251" s="38"/>
      <c r="IW251" s="38"/>
      <c r="IX251" s="38"/>
      <c r="IY251" s="38"/>
      <c r="IZ251" s="38"/>
      <c r="JA251" s="38"/>
      <c r="JB251" s="38"/>
      <c r="JC251" s="38"/>
      <c r="JD251" s="38"/>
      <c r="JE251" s="38"/>
      <c r="JF251" s="38"/>
      <c r="JG251" s="38"/>
      <c r="JH251" s="38"/>
      <c r="JI251" s="38"/>
      <c r="JJ251" s="38"/>
      <c r="JK251" s="38"/>
      <c r="JL251" s="38"/>
      <c r="JM251" s="38"/>
      <c r="JN251" s="38"/>
      <c r="JO251" s="38"/>
      <c r="JP251" s="38"/>
      <c r="JQ251" s="38"/>
      <c r="JR251" s="38"/>
      <c r="JS251" s="38"/>
      <c r="JT251" s="38"/>
      <c r="JU251" s="38"/>
      <c r="JV251" s="38"/>
      <c r="JW251" s="38"/>
      <c r="JX251" s="38"/>
      <c r="JY251" s="38"/>
      <c r="JZ251" s="38"/>
      <c r="KA251" s="38"/>
      <c r="KB251" s="38"/>
      <c r="KC251" s="38"/>
      <c r="KD251" s="38"/>
      <c r="KE251" s="38"/>
      <c r="KF251" s="38"/>
      <c r="KG251" s="38"/>
      <c r="KH251" s="38"/>
      <c r="KI251" s="38"/>
      <c r="KJ251" s="38"/>
      <c r="KK251" s="38"/>
      <c r="KL251" s="38"/>
      <c r="KM251" s="38"/>
      <c r="KN251" s="38"/>
      <c r="KO251" s="38"/>
      <c r="KP251" s="38"/>
      <c r="KQ251" s="38"/>
      <c r="KR251" s="38"/>
      <c r="KS251" s="38"/>
      <c r="KT251" s="38"/>
      <c r="KU251" s="38"/>
      <c r="KV251" s="38"/>
      <c r="KW251" s="38"/>
      <c r="KX251" s="38"/>
      <c r="KY251" s="38"/>
      <c r="KZ251" s="38"/>
      <c r="LA251" s="38"/>
      <c r="LB251" s="38"/>
      <c r="LC251" s="38"/>
      <c r="LD251" s="38"/>
      <c r="LE251" s="38"/>
      <c r="LF251" s="38"/>
      <c r="LG251" s="38"/>
      <c r="LH251" s="38"/>
      <c r="LI251" s="38"/>
      <c r="LJ251" s="38"/>
      <c r="LK251" s="38"/>
    </row>
    <row r="252" spans="2:323" x14ac:dyDescent="0.2">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c r="FS252" s="38"/>
      <c r="FT252" s="38"/>
      <c r="FU252" s="38"/>
      <c r="FV252" s="38"/>
      <c r="FW252" s="38"/>
      <c r="FX252" s="38"/>
      <c r="FY252" s="38"/>
      <c r="FZ252" s="38"/>
      <c r="GA252" s="38"/>
      <c r="GB252" s="38"/>
      <c r="GC252" s="38"/>
      <c r="GD252" s="38"/>
      <c r="GE252" s="38"/>
      <c r="GF252" s="38"/>
      <c r="GG252" s="38"/>
      <c r="GH252" s="38"/>
      <c r="GI252" s="38"/>
      <c r="GJ252" s="38"/>
      <c r="GK252" s="38"/>
      <c r="GL252" s="38"/>
      <c r="GM252" s="38"/>
      <c r="GN252" s="38"/>
      <c r="GO252" s="38"/>
      <c r="GP252" s="38"/>
      <c r="GQ252" s="38"/>
      <c r="GR252" s="38"/>
      <c r="GS252" s="38"/>
      <c r="GT252" s="38"/>
      <c r="GU252" s="38"/>
      <c r="GV252" s="38"/>
      <c r="GW252" s="38"/>
      <c r="GX252" s="38"/>
      <c r="GY252" s="38"/>
      <c r="GZ252" s="38"/>
      <c r="HA252" s="38"/>
      <c r="HB252" s="38"/>
      <c r="HC252" s="38"/>
      <c r="HD252" s="38"/>
      <c r="HE252" s="38"/>
      <c r="HF252" s="38"/>
      <c r="HG252" s="38"/>
      <c r="HH252" s="38"/>
      <c r="HI252" s="38"/>
      <c r="HJ252" s="38"/>
      <c r="HK252" s="38"/>
      <c r="HL252" s="38"/>
      <c r="HM252" s="38"/>
      <c r="HN252" s="38"/>
      <c r="HO252" s="38"/>
      <c r="HP252" s="38"/>
      <c r="HQ252" s="38"/>
      <c r="HR252" s="38"/>
      <c r="HS252" s="38"/>
      <c r="HT252" s="38"/>
      <c r="HU252" s="38"/>
      <c r="HV252" s="38"/>
      <c r="HW252" s="38"/>
      <c r="HX252" s="38"/>
      <c r="HY252" s="38"/>
      <c r="HZ252" s="38"/>
      <c r="IA252" s="38"/>
      <c r="IB252" s="38"/>
      <c r="IC252" s="38"/>
      <c r="ID252" s="38"/>
      <c r="IE252" s="38"/>
      <c r="IF252" s="38"/>
      <c r="IG252" s="38"/>
      <c r="IH252" s="38"/>
      <c r="II252" s="38"/>
      <c r="IJ252" s="38"/>
      <c r="IK252" s="38"/>
      <c r="IL252" s="38"/>
      <c r="IM252" s="38"/>
      <c r="IN252" s="38"/>
      <c r="IO252" s="38"/>
      <c r="IP252" s="38"/>
      <c r="IQ252" s="38"/>
      <c r="IR252" s="38"/>
      <c r="IS252" s="38"/>
      <c r="IT252" s="38"/>
      <c r="IU252" s="38"/>
      <c r="IV252" s="38"/>
      <c r="IW252" s="38"/>
      <c r="IX252" s="38"/>
      <c r="IY252" s="38"/>
      <c r="IZ252" s="38"/>
      <c r="JA252" s="38"/>
      <c r="JB252" s="38"/>
      <c r="JC252" s="38"/>
      <c r="JD252" s="38"/>
      <c r="JE252" s="38"/>
      <c r="JF252" s="38"/>
      <c r="JG252" s="38"/>
      <c r="JH252" s="38"/>
      <c r="JI252" s="38"/>
      <c r="JJ252" s="38"/>
      <c r="JK252" s="38"/>
      <c r="JL252" s="38"/>
      <c r="JM252" s="38"/>
      <c r="JN252" s="38"/>
      <c r="JO252" s="38"/>
      <c r="JP252" s="38"/>
      <c r="JQ252" s="38"/>
      <c r="JR252" s="38"/>
      <c r="JS252" s="38"/>
      <c r="JT252" s="38"/>
      <c r="JU252" s="38"/>
      <c r="JV252" s="38"/>
      <c r="JW252" s="38"/>
      <c r="JX252" s="38"/>
      <c r="JY252" s="38"/>
      <c r="JZ252" s="38"/>
      <c r="KA252" s="38"/>
      <c r="KB252" s="38"/>
      <c r="KC252" s="38"/>
      <c r="KD252" s="38"/>
      <c r="KE252" s="38"/>
      <c r="KF252" s="38"/>
      <c r="KG252" s="38"/>
      <c r="KH252" s="38"/>
      <c r="KI252" s="38"/>
      <c r="KJ252" s="38"/>
      <c r="KK252" s="38"/>
      <c r="KL252" s="38"/>
      <c r="KM252" s="38"/>
      <c r="KN252" s="38"/>
      <c r="KO252" s="38"/>
      <c r="KP252" s="38"/>
      <c r="KQ252" s="38"/>
      <c r="KR252" s="38"/>
      <c r="KS252" s="38"/>
      <c r="KT252" s="38"/>
      <c r="KU252" s="38"/>
      <c r="KV252" s="38"/>
      <c r="KW252" s="38"/>
      <c r="KX252" s="38"/>
      <c r="KY252" s="38"/>
      <c r="KZ252" s="38"/>
      <c r="LA252" s="38"/>
      <c r="LB252" s="38"/>
      <c r="LC252" s="38"/>
      <c r="LD252" s="38"/>
      <c r="LE252" s="38"/>
      <c r="LF252" s="38"/>
      <c r="LG252" s="38"/>
      <c r="LH252" s="38"/>
      <c r="LI252" s="38"/>
      <c r="LJ252" s="38"/>
      <c r="LK252" s="38"/>
    </row>
  </sheetData>
  <sheetProtection algorithmName="SHA-512" hashValue="heEFwdYDETRvWxHZVvZTj7HIYHpchDT6YW4NQu+8F6I6XD749TysVzguaPpYcQ0YW4tbYrCkW4v1WmauPjZpvw==" saltValue="ENoYF5mVMTocxgD6QpVVDw==" spinCount="100000" sheet="1" selectLockedCells="1"/>
  <mergeCells count="1">
    <mergeCell ref="E28:I28"/>
  </mergeCells>
  <pageMargins left="0.7" right="0.7" top="0.75" bottom="0.75" header="0.3" footer="0.3"/>
  <ignoredErrors>
    <ignoredError sqref="C8" unlockedFormula="1"/>
  </ignoredErrors>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'Pull Down'!$B$2:$B$5</xm:f>
          </x14:formula1>
          <xm:sqref>C3</xm:sqref>
        </x14:dataValidation>
        <x14:dataValidation type="list" allowBlank="1" showInputMessage="1" showErrorMessage="1" xr:uid="{00000000-0002-0000-0200-000001000000}">
          <x14:formula1>
            <xm:f>'State LTCG Rates'!$B$5:$B$55</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6:S44"/>
  <sheetViews>
    <sheetView zoomScaleNormal="100" workbookViewId="0">
      <selection activeCell="Y28" sqref="Y28"/>
    </sheetView>
  </sheetViews>
  <sheetFormatPr baseColWidth="10" defaultColWidth="11.1640625" defaultRowHeight="16" x14ac:dyDescent="0.2"/>
  <cols>
    <col min="8" max="8" width="13.1640625" bestFit="1" customWidth="1"/>
    <col min="9" max="9" width="7.83203125" customWidth="1"/>
    <col min="10" max="10" width="21.6640625" customWidth="1"/>
    <col min="11" max="12" width="15.6640625" customWidth="1"/>
    <col min="13" max="13" width="14.83203125" customWidth="1"/>
    <col min="14" max="14" width="17.33203125" customWidth="1"/>
    <col min="15" max="15" width="13.1640625" customWidth="1"/>
    <col min="16" max="16" width="14.5" customWidth="1"/>
    <col min="17" max="17" width="13.6640625" customWidth="1"/>
    <col min="18" max="18" width="13.5" customWidth="1"/>
  </cols>
  <sheetData>
    <row r="6" spans="5:18" ht="17" thickBot="1" x14ac:dyDescent="0.25"/>
    <row r="7" spans="5:18" ht="26" thickTop="1" thickBot="1" x14ac:dyDescent="0.35">
      <c r="J7" s="195" t="s">
        <v>48</v>
      </c>
      <c r="K7" s="196"/>
      <c r="L7" s="196"/>
      <c r="M7" s="196"/>
      <c r="N7" s="196"/>
      <c r="O7" s="196"/>
      <c r="P7" s="196"/>
      <c r="Q7" s="196"/>
      <c r="R7" s="197"/>
    </row>
    <row r="8" spans="5:18" ht="22" thickBot="1" x14ac:dyDescent="0.3">
      <c r="E8" s="78"/>
      <c r="F8" s="198" t="s">
        <v>53</v>
      </c>
      <c r="G8" s="198"/>
      <c r="H8" s="199"/>
      <c r="J8" s="1"/>
      <c r="K8" s="200" t="s">
        <v>0</v>
      </c>
      <c r="L8" s="200"/>
      <c r="M8" s="200" t="s">
        <v>1</v>
      </c>
      <c r="N8" s="200"/>
      <c r="O8" s="200" t="s">
        <v>6</v>
      </c>
      <c r="P8" s="200"/>
      <c r="Q8" s="200" t="s">
        <v>26</v>
      </c>
      <c r="R8" s="201"/>
    </row>
    <row r="9" spans="5:18" ht="20" thickTop="1" x14ac:dyDescent="0.25">
      <c r="E9" s="73"/>
      <c r="G9" s="63">
        <v>0</v>
      </c>
      <c r="H9" s="64">
        <f>$D$7</f>
        <v>0</v>
      </c>
      <c r="J9" s="2"/>
      <c r="K9" s="29" t="s">
        <v>2</v>
      </c>
      <c r="L9" s="28" t="s">
        <v>3</v>
      </c>
      <c r="M9" s="29" t="s">
        <v>2</v>
      </c>
      <c r="N9" s="28" t="s">
        <v>3</v>
      </c>
      <c r="O9" s="15" t="s">
        <v>2</v>
      </c>
      <c r="P9" s="4" t="s">
        <v>3</v>
      </c>
      <c r="Q9" s="3" t="s">
        <v>2</v>
      </c>
      <c r="R9" s="28" t="s">
        <v>3</v>
      </c>
    </row>
    <row r="10" spans="5:18" ht="19" x14ac:dyDescent="0.25">
      <c r="E10" s="73"/>
      <c r="G10" s="63">
        <v>0.15</v>
      </c>
      <c r="H10" s="64">
        <f>$D$8-$C$8</f>
        <v>0</v>
      </c>
      <c r="J10" s="5">
        <v>0</v>
      </c>
      <c r="K10" s="30">
        <v>0</v>
      </c>
      <c r="L10" s="7">
        <v>41675</v>
      </c>
      <c r="M10" s="30">
        <v>0</v>
      </c>
      <c r="N10" s="7">
        <v>83350</v>
      </c>
      <c r="O10" s="6">
        <v>0</v>
      </c>
      <c r="P10" s="7">
        <v>55800</v>
      </c>
      <c r="Q10" s="30">
        <f>0.5*M10</f>
        <v>0</v>
      </c>
      <c r="R10" s="7">
        <f>0.5*N10</f>
        <v>41675</v>
      </c>
    </row>
    <row r="11" spans="5:18" ht="20" thickBot="1" x14ac:dyDescent="0.3">
      <c r="E11" s="74" t="s">
        <v>54</v>
      </c>
      <c r="F11" s="75"/>
      <c r="G11" s="67">
        <v>0.2</v>
      </c>
      <c r="H11" s="69">
        <f>J24-K12</f>
        <v>-444750</v>
      </c>
      <c r="J11" s="8">
        <v>0.15</v>
      </c>
      <c r="K11" s="31">
        <f>L10</f>
        <v>41675</v>
      </c>
      <c r="L11" s="10">
        <v>459750</v>
      </c>
      <c r="M11" s="31">
        <f>N10</f>
        <v>83350</v>
      </c>
      <c r="N11" s="10">
        <v>517200</v>
      </c>
      <c r="O11" s="9">
        <f>P10</f>
        <v>55800</v>
      </c>
      <c r="P11" s="10">
        <v>488500</v>
      </c>
      <c r="Q11" s="31">
        <f t="shared" ref="Q11:R12" si="0">0.5*M11</f>
        <v>41675</v>
      </c>
      <c r="R11" s="10">
        <f t="shared" si="0"/>
        <v>258600</v>
      </c>
    </row>
    <row r="12" spans="5:18" ht="20" thickBot="1" x14ac:dyDescent="0.3">
      <c r="J12" s="11">
        <v>0.2</v>
      </c>
      <c r="K12" s="32">
        <f>L11</f>
        <v>459750</v>
      </c>
      <c r="L12" s="83">
        <f>1E+99</f>
        <v>9.9999999999999997E+98</v>
      </c>
      <c r="M12" s="32">
        <f>N11</f>
        <v>517200</v>
      </c>
      <c r="N12" s="13">
        <f>1E+99</f>
        <v>9.9999999999999997E+98</v>
      </c>
      <c r="O12" s="12">
        <f>P11</f>
        <v>488500</v>
      </c>
      <c r="P12" s="13">
        <f>1E+99</f>
        <v>9.9999999999999997E+98</v>
      </c>
      <c r="Q12" s="51">
        <f t="shared" si="0"/>
        <v>258600</v>
      </c>
      <c r="R12" s="13">
        <f>1E+99</f>
        <v>9.9999999999999997E+98</v>
      </c>
    </row>
    <row r="13" spans="5:18" ht="21" thickTop="1" thickBot="1" x14ac:dyDescent="0.3">
      <c r="J13" s="84"/>
      <c r="K13" s="85"/>
      <c r="L13" s="86"/>
      <c r="M13" s="85"/>
      <c r="N13" s="87"/>
      <c r="O13" s="85"/>
      <c r="P13" s="87"/>
      <c r="Q13" s="87"/>
      <c r="R13" s="87"/>
    </row>
    <row r="14" spans="5:18" x14ac:dyDescent="0.2">
      <c r="J14" s="91"/>
      <c r="K14" s="187" t="s">
        <v>57</v>
      </c>
      <c r="L14" s="188"/>
      <c r="M14" s="188"/>
      <c r="N14" s="188"/>
      <c r="O14" s="188"/>
      <c r="P14" s="188"/>
      <c r="Q14" s="188"/>
      <c r="R14" s="189"/>
    </row>
    <row r="15" spans="5:18" ht="34" x14ac:dyDescent="0.2">
      <c r="J15" s="81"/>
      <c r="K15" s="88"/>
      <c r="L15" s="27" t="s">
        <v>0</v>
      </c>
      <c r="N15" s="79" t="s">
        <v>1</v>
      </c>
      <c r="P15" s="79" t="s">
        <v>6</v>
      </c>
      <c r="R15" s="61" t="s">
        <v>33</v>
      </c>
    </row>
    <row r="16" spans="5:18" x14ac:dyDescent="0.2">
      <c r="J16" s="92"/>
      <c r="K16" s="89">
        <f>J3</f>
        <v>0</v>
      </c>
      <c r="L16" s="23">
        <f>L10</f>
        <v>41675</v>
      </c>
      <c r="M16" s="23"/>
      <c r="N16" s="23">
        <f t="shared" ref="N16:R16" si="1">N10</f>
        <v>83350</v>
      </c>
      <c r="O16" s="23"/>
      <c r="P16" s="23">
        <f t="shared" si="1"/>
        <v>55800</v>
      </c>
      <c r="Q16" s="23"/>
      <c r="R16" s="64">
        <f t="shared" si="1"/>
        <v>41675</v>
      </c>
    </row>
    <row r="17" spans="10:18" x14ac:dyDescent="0.2">
      <c r="J17" s="93"/>
      <c r="K17" s="89">
        <v>0.15</v>
      </c>
      <c r="L17" s="23">
        <f>L11-K11</f>
        <v>418075</v>
      </c>
      <c r="M17" s="23"/>
      <c r="N17" s="23">
        <f>N11-M11</f>
        <v>433850</v>
      </c>
      <c r="O17" s="23"/>
      <c r="P17" s="23">
        <f t="shared" ref="P17:R17" si="2">P11-O11</f>
        <v>432700</v>
      </c>
      <c r="Q17" s="23"/>
      <c r="R17" s="64">
        <f t="shared" si="2"/>
        <v>216925</v>
      </c>
    </row>
    <row r="18" spans="10:18" ht="17" thickBot="1" x14ac:dyDescent="0.25">
      <c r="J18" s="92"/>
      <c r="K18" s="90">
        <v>0.2</v>
      </c>
      <c r="L18" s="68">
        <f>L12-K12</f>
        <v>9.9999999999999997E+98</v>
      </c>
      <c r="M18" s="68"/>
      <c r="N18" s="68">
        <f t="shared" ref="N18:R18" si="3">N12-M12</f>
        <v>9.9999999999999997E+98</v>
      </c>
      <c r="O18" s="68"/>
      <c r="P18" s="68">
        <f t="shared" si="3"/>
        <v>9.9999999999999997E+98</v>
      </c>
      <c r="Q18" s="68"/>
      <c r="R18" s="69">
        <f t="shared" si="3"/>
        <v>9.9999999999999997E+98</v>
      </c>
    </row>
    <row r="19" spans="10:18" ht="20" thickBot="1" x14ac:dyDescent="0.3">
      <c r="J19" s="84"/>
      <c r="K19" s="85"/>
      <c r="L19" s="86"/>
      <c r="M19" s="85"/>
      <c r="N19" s="87"/>
      <c r="O19" s="85"/>
      <c r="P19" s="87"/>
      <c r="Q19" s="87"/>
      <c r="R19" s="87"/>
    </row>
    <row r="20" spans="10:18" x14ac:dyDescent="0.2">
      <c r="J20" s="187" t="s">
        <v>58</v>
      </c>
      <c r="K20" s="188"/>
      <c r="L20" s="188"/>
      <c r="M20" s="188"/>
      <c r="N20" s="188"/>
      <c r="O20" s="188"/>
      <c r="P20" s="188"/>
      <c r="Q20" s="188"/>
      <c r="R20" s="189"/>
    </row>
    <row r="21" spans="10:18" ht="34" x14ac:dyDescent="0.2">
      <c r="J21" s="59" t="s">
        <v>49</v>
      </c>
      <c r="K21" s="60"/>
      <c r="L21" s="27" t="s">
        <v>0</v>
      </c>
      <c r="N21" s="79" t="s">
        <v>1</v>
      </c>
      <c r="P21" s="79" t="s">
        <v>6</v>
      </c>
      <c r="R21" s="61" t="s">
        <v>33</v>
      </c>
    </row>
    <row r="22" spans="10:18" x14ac:dyDescent="0.2">
      <c r="J22" s="62">
        <f>'Tax Estimator'!$C$28</f>
        <v>633141.4</v>
      </c>
      <c r="K22" s="63">
        <f>J10</f>
        <v>0</v>
      </c>
      <c r="L22" s="23">
        <f>IF($J$22&lt;L10,$J$22,IF($J$22&gt;L10,L10))</f>
        <v>41675</v>
      </c>
      <c r="M22" s="23"/>
      <c r="N22" s="23">
        <f t="shared" ref="N22:P22" si="4">IF($J$22&lt;N10,$J$22,IF($J$22&gt;N10,N10))</f>
        <v>83350</v>
      </c>
      <c r="O22" s="23"/>
      <c r="P22" s="23">
        <f t="shared" si="4"/>
        <v>55800</v>
      </c>
      <c r="R22" s="64">
        <f>N22/2</f>
        <v>41675</v>
      </c>
    </row>
    <row r="23" spans="10:18" ht="17" x14ac:dyDescent="0.2">
      <c r="J23" s="65" t="s">
        <v>35</v>
      </c>
      <c r="K23" s="63">
        <f>J11</f>
        <v>0.15</v>
      </c>
      <c r="L23" s="23">
        <f t="shared" ref="L23" si="5">IF(AND($J$22&lt;L11,$J$22&gt;K11),($J$22-L10),IF($J$22&lt;L10,0,IF($J$22&gt;L11,L17)))</f>
        <v>418075</v>
      </c>
      <c r="M23" s="23"/>
      <c r="N23" s="23">
        <f>IF(AND($J$22&lt;N11,$J$22&gt;M11),($J$22-N10),IF($J$22&lt;N10,0,IF($J$22&gt;N11,N17)))</f>
        <v>433850</v>
      </c>
      <c r="O23" s="23"/>
      <c r="P23" s="23">
        <f t="shared" ref="P23" si="6">IF(AND($J$22&lt;P11,$J$22&gt;O11),($J$22-P10),IF($J$22&lt;P10,0,IF($J$22&gt;P11,P17)))</f>
        <v>432700</v>
      </c>
      <c r="R23" s="64">
        <f>N23/2</f>
        <v>216925</v>
      </c>
    </row>
    <row r="24" spans="10:18" ht="17" thickBot="1" x14ac:dyDescent="0.25">
      <c r="J24" s="66">
        <f>IF('Tax Estimator'!$C$28&lt;=0,'Tax Estimator'!$C$26, 'Tax Estimator'!$C$26)</f>
        <v>15000</v>
      </c>
      <c r="K24" s="67">
        <v>0.2</v>
      </c>
      <c r="L24" s="68">
        <f>IF(AND($J$22&lt;L12,$J$22&gt;K12),$J$22-(L11), 0)</f>
        <v>173391.40000000002</v>
      </c>
      <c r="M24" s="68"/>
      <c r="N24" s="68">
        <f t="shared" ref="N24:P24" si="7">IF(AND($J$22&lt;N12,$J$22&gt;M12),$J$22-(N11), 0)</f>
        <v>115941.40000000002</v>
      </c>
      <c r="O24" s="68"/>
      <c r="P24" s="68">
        <f t="shared" si="7"/>
        <v>144641.40000000002</v>
      </c>
      <c r="Q24" s="75"/>
      <c r="R24" s="69">
        <f>N24/2</f>
        <v>57970.700000000012</v>
      </c>
    </row>
    <row r="25" spans="10:18" ht="17" thickBot="1" x14ac:dyDescent="0.25">
      <c r="J25" s="58"/>
      <c r="K25" s="19"/>
      <c r="L25" s="23">
        <f>SUM(L22:L24)</f>
        <v>633141.4</v>
      </c>
      <c r="M25" s="23"/>
      <c r="N25" s="23">
        <f t="shared" ref="N25:R25" si="8">SUM(N22:N24)</f>
        <v>633141.4</v>
      </c>
      <c r="O25" s="23"/>
      <c r="P25" s="23">
        <f t="shared" si="8"/>
        <v>633141.4</v>
      </c>
      <c r="Q25" s="23"/>
      <c r="R25" s="23">
        <f t="shared" si="8"/>
        <v>316570.7</v>
      </c>
    </row>
    <row r="26" spans="10:18" x14ac:dyDescent="0.2">
      <c r="J26" s="192" t="s">
        <v>56</v>
      </c>
      <c r="K26" s="193"/>
      <c r="L26" s="193"/>
      <c r="M26" s="193"/>
      <c r="N26" s="193"/>
      <c r="O26" s="193"/>
      <c r="P26" s="193"/>
      <c r="Q26" s="193"/>
      <c r="R26" s="194"/>
    </row>
    <row r="27" spans="10:18" ht="34" x14ac:dyDescent="0.2">
      <c r="J27" s="59" t="s">
        <v>49</v>
      </c>
      <c r="K27" s="60"/>
      <c r="L27" s="27" t="s">
        <v>0</v>
      </c>
      <c r="N27" s="79" t="s">
        <v>1</v>
      </c>
      <c r="P27" s="79" t="s">
        <v>6</v>
      </c>
      <c r="R27" s="61" t="s">
        <v>33</v>
      </c>
    </row>
    <row r="28" spans="10:18" x14ac:dyDescent="0.2">
      <c r="J28" s="62">
        <f>'Tax Estimator'!$C$28</f>
        <v>633141.4</v>
      </c>
      <c r="K28" s="63">
        <f>J10</f>
        <v>0</v>
      </c>
      <c r="L28" s="23">
        <f>L16-L22</f>
        <v>0</v>
      </c>
      <c r="M28" s="23">
        <f t="shared" ref="M28:P28" si="9">M16-M22</f>
        <v>0</v>
      </c>
      <c r="N28" s="23">
        <f t="shared" si="9"/>
        <v>0</v>
      </c>
      <c r="O28" s="23"/>
      <c r="P28" s="23">
        <f t="shared" si="9"/>
        <v>0</v>
      </c>
      <c r="R28" s="64">
        <f>N28/2</f>
        <v>0</v>
      </c>
    </row>
    <row r="29" spans="10:18" ht="17" x14ac:dyDescent="0.2">
      <c r="J29" s="65" t="s">
        <v>35</v>
      </c>
      <c r="K29" s="63">
        <v>0.15</v>
      </c>
      <c r="L29" s="23">
        <f>L17-L23</f>
        <v>0</v>
      </c>
      <c r="M29" s="23"/>
      <c r="N29" s="23">
        <f t="shared" ref="N29:P29" si="10">N17-N23</f>
        <v>0</v>
      </c>
      <c r="O29" s="23"/>
      <c r="P29" s="23">
        <f t="shared" si="10"/>
        <v>0</v>
      </c>
      <c r="R29" s="64">
        <f>N29/2</f>
        <v>0</v>
      </c>
    </row>
    <row r="30" spans="10:18" ht="17" thickBot="1" x14ac:dyDescent="0.25">
      <c r="J30" s="66">
        <f>J24</f>
        <v>15000</v>
      </c>
      <c r="K30" s="67">
        <v>0.2</v>
      </c>
      <c r="L30" s="80">
        <f>L18-L24</f>
        <v>9.9999999999999997E+98</v>
      </c>
      <c r="M30" s="80"/>
      <c r="N30" s="80">
        <f t="shared" ref="N30:P30" si="11">N18-N24</f>
        <v>9.9999999999999997E+98</v>
      </c>
      <c r="O30" s="80"/>
      <c r="P30" s="80">
        <f t="shared" si="11"/>
        <v>9.9999999999999997E+98</v>
      </c>
      <c r="Q30" s="75"/>
      <c r="R30" s="69">
        <f>N30/2</f>
        <v>4.9999999999999998E+98</v>
      </c>
    </row>
    <row r="31" spans="10:18" ht="17" thickBot="1" x14ac:dyDescent="0.25"/>
    <row r="32" spans="10:18" x14ac:dyDescent="0.2">
      <c r="J32" s="192" t="s">
        <v>52</v>
      </c>
      <c r="K32" s="193"/>
      <c r="L32" s="193"/>
      <c r="M32" s="193"/>
      <c r="N32" s="193"/>
      <c r="O32" s="193"/>
      <c r="P32" s="193"/>
      <c r="Q32" s="193"/>
      <c r="R32" s="194"/>
    </row>
    <row r="33" spans="10:19" ht="34" x14ac:dyDescent="0.2">
      <c r="J33" s="59" t="s">
        <v>49</v>
      </c>
      <c r="K33" s="60"/>
      <c r="L33" s="190" t="s">
        <v>0</v>
      </c>
      <c r="M33" s="190"/>
      <c r="N33" s="191" t="s">
        <v>1</v>
      </c>
      <c r="O33" s="191"/>
      <c r="P33" s="191" t="s">
        <v>6</v>
      </c>
      <c r="Q33" s="191"/>
      <c r="R33" s="81" t="s">
        <v>33</v>
      </c>
      <c r="S33" s="81"/>
    </row>
    <row r="34" spans="10:19" x14ac:dyDescent="0.2">
      <c r="J34" s="62">
        <f>'Tax Estimator'!$C$28</f>
        <v>633141.4</v>
      </c>
      <c r="K34" s="63">
        <v>0</v>
      </c>
      <c r="L34" s="23">
        <f>IF(AND(L28&lt;=0,$J$36&gt;=L16),0,IF(AND($J$36&gt;L28,$J$36&gt;L16),L28,IF($J$36&lt;L28,$J$36,L28)))</f>
        <v>0</v>
      </c>
      <c r="M34" s="23"/>
      <c r="N34" s="23">
        <f>IF(AND(N28&lt;=0,$J$36&gt;=N28),N28,IF(AND($J$36&gt;N28,$J$36&gt;N16),N28,IF($J$36&lt;N28,$J$36,N28)))</f>
        <v>0</v>
      </c>
      <c r="O34" s="23"/>
      <c r="P34" s="23">
        <f t="shared" ref="P34" si="12">IF(AND(P28&lt;=0,$J$36&gt;=P16),0,IF(AND($J$36&gt;P28,$J$36&gt;P16),P28,IF($J$36&lt;P28,$J$36,P28)))</f>
        <v>0</v>
      </c>
      <c r="R34" s="64">
        <f>N34/2</f>
        <v>0</v>
      </c>
    </row>
    <row r="35" spans="10:19" ht="17" x14ac:dyDescent="0.2">
      <c r="J35" s="65" t="s">
        <v>35</v>
      </c>
      <c r="K35" s="63">
        <v>0.15</v>
      </c>
      <c r="L35" s="23">
        <f t="shared" ref="L35" si="13">IF(AND(L29&lt;=0,$J$36&gt;=L17),0,IF(AND($J$36&gt;L29,$J$36&gt;L17),($J$36-L34),IF($J$36&lt;L29,($J$36-L34),L29)))</f>
        <v>0</v>
      </c>
      <c r="M35" s="23"/>
      <c r="N35" s="23">
        <f>IF(AND(N29&lt;=0,$J$36&gt;=N17),0,IF(AND($J$36&gt;N29,$J$36&gt;N17),($J$36-N34),IF($J$36&lt;N29,($J$36-N34),N29)))</f>
        <v>0</v>
      </c>
      <c r="O35" s="23"/>
      <c r="P35" s="23">
        <f t="shared" ref="P35" si="14">IF(AND(P29&lt;=0,$J$36&gt;=P17),0,IF(AND($J$36&gt;P29,$J$36&gt;P17),($J$36-P34),IF($J$36&lt;P29,($J$36-P34),P29)))</f>
        <v>0</v>
      </c>
      <c r="R35" s="64">
        <f>N35/2</f>
        <v>0</v>
      </c>
    </row>
    <row r="36" spans="10:19" ht="17" thickBot="1" x14ac:dyDescent="0.25">
      <c r="J36" s="66">
        <f>J24</f>
        <v>15000</v>
      </c>
      <c r="K36" s="67">
        <v>0.2</v>
      </c>
      <c r="L36" s="68">
        <f>IF(AND(L35&gt;0,L35&lt;L17),$J$36-(L35+L34),0)</f>
        <v>0</v>
      </c>
      <c r="M36" s="68"/>
      <c r="N36" s="68">
        <f t="shared" ref="N36" si="15">IF(AND(N35&gt;0,N35&lt;N17),$J$36-(N35+N34),0)</f>
        <v>0</v>
      </c>
      <c r="O36" s="68"/>
      <c r="P36" s="68">
        <f t="shared" ref="P36" si="16">IF(AND(P35&gt;0,P35&lt;P17),$J$36-(P35+P34),0)</f>
        <v>0</v>
      </c>
      <c r="Q36" s="75"/>
      <c r="R36" s="69">
        <f>N36/2</f>
        <v>0</v>
      </c>
    </row>
    <row r="37" spans="10:19" ht="17" thickBot="1" x14ac:dyDescent="0.25">
      <c r="L37" s="23">
        <f>SUM(L34:L36)</f>
        <v>0</v>
      </c>
      <c r="N37" s="23">
        <f>SUM(N34:N36)</f>
        <v>0</v>
      </c>
      <c r="P37" s="23">
        <f>SUM(P34:P36)</f>
        <v>0</v>
      </c>
      <c r="R37" s="23">
        <f>SUM(R34:R36)</f>
        <v>0</v>
      </c>
    </row>
    <row r="38" spans="10:19" x14ac:dyDescent="0.2">
      <c r="J38" s="187" t="s">
        <v>51</v>
      </c>
      <c r="K38" s="188"/>
      <c r="L38" s="188"/>
      <c r="M38" s="188"/>
      <c r="N38" s="188"/>
      <c r="O38" s="188"/>
      <c r="P38" s="188"/>
      <c r="Q38" s="188"/>
      <c r="R38" s="189"/>
    </row>
    <row r="39" spans="10:19" ht="34" x14ac:dyDescent="0.2">
      <c r="J39" s="59" t="s">
        <v>49</v>
      </c>
      <c r="K39" s="60"/>
      <c r="L39" s="27" t="s">
        <v>0</v>
      </c>
      <c r="N39" s="79" t="s">
        <v>1</v>
      </c>
      <c r="P39" s="79" t="s">
        <v>6</v>
      </c>
      <c r="R39" s="61" t="s">
        <v>33</v>
      </c>
    </row>
    <row r="40" spans="10:19" x14ac:dyDescent="0.2">
      <c r="J40" s="70">
        <f>'Tax Estimator'!$C$28</f>
        <v>633141.4</v>
      </c>
      <c r="K40" s="63">
        <f>J10</f>
        <v>0</v>
      </c>
      <c r="L40" s="71">
        <f>L34*$K$40</f>
        <v>0</v>
      </c>
      <c r="M40" s="71"/>
      <c r="N40" s="71">
        <f t="shared" ref="N40:P40" si="17">N34*$K$40</f>
        <v>0</v>
      </c>
      <c r="O40" s="71"/>
      <c r="P40" s="71">
        <f t="shared" si="17"/>
        <v>0</v>
      </c>
      <c r="Q40" s="71"/>
      <c r="R40" s="72">
        <f>N40/2</f>
        <v>0</v>
      </c>
    </row>
    <row r="41" spans="10:19" x14ac:dyDescent="0.2">
      <c r="J41" s="73" t="s">
        <v>35</v>
      </c>
      <c r="K41" s="63">
        <f>J11</f>
        <v>0.15</v>
      </c>
      <c r="L41" s="71">
        <f>L35*$K$41</f>
        <v>0</v>
      </c>
      <c r="M41" s="71"/>
      <c r="N41" s="71">
        <f t="shared" ref="N41:P41" si="18">N35*$K$41</f>
        <v>0</v>
      </c>
      <c r="O41" s="71"/>
      <c r="P41" s="71">
        <f t="shared" si="18"/>
        <v>0</v>
      </c>
      <c r="Q41" s="71"/>
      <c r="R41" s="72">
        <f t="shared" ref="R41:R43" si="19">N41/2</f>
        <v>0</v>
      </c>
    </row>
    <row r="42" spans="10:19" x14ac:dyDescent="0.2">
      <c r="J42" s="70">
        <f>J24</f>
        <v>15000</v>
      </c>
      <c r="K42" s="63">
        <f>J12</f>
        <v>0.2</v>
      </c>
      <c r="L42" s="71">
        <f>L36*$K$42</f>
        <v>0</v>
      </c>
      <c r="M42" s="71"/>
      <c r="N42" s="71">
        <f t="shared" ref="N42:P42" si="20">N36*$K$42</f>
        <v>0</v>
      </c>
      <c r="O42" s="71"/>
      <c r="P42" s="71">
        <f t="shared" si="20"/>
        <v>0</v>
      </c>
      <c r="Q42" s="71"/>
      <c r="R42" s="72">
        <f t="shared" si="19"/>
        <v>0</v>
      </c>
    </row>
    <row r="43" spans="10:19" x14ac:dyDescent="0.2">
      <c r="J43" s="73"/>
      <c r="K43" s="77" t="s">
        <v>34</v>
      </c>
      <c r="L43" s="26">
        <f>SUM(L40:L42)</f>
        <v>0</v>
      </c>
      <c r="M43" s="26"/>
      <c r="N43" s="26">
        <f t="shared" ref="N43:P43" si="21">SUM(N40:N42)</f>
        <v>0</v>
      </c>
      <c r="O43" s="26"/>
      <c r="P43" s="26">
        <f t="shared" si="21"/>
        <v>0</v>
      </c>
      <c r="Q43" s="26"/>
      <c r="R43" s="82">
        <f t="shared" si="19"/>
        <v>0</v>
      </c>
    </row>
    <row r="44" spans="10:19" ht="17" thickBot="1" x14ac:dyDescent="0.25">
      <c r="J44" s="74"/>
      <c r="K44" s="75"/>
      <c r="L44" s="75"/>
      <c r="M44" s="75"/>
      <c r="N44" s="75"/>
      <c r="O44" s="75"/>
      <c r="P44" s="75"/>
      <c r="Q44" s="75"/>
      <c r="R44" s="76"/>
    </row>
  </sheetData>
  <sheetProtection sheet="1" objects="1" scenarios="1"/>
  <mergeCells count="14">
    <mergeCell ref="J7:R7"/>
    <mergeCell ref="F8:H8"/>
    <mergeCell ref="K8:L8"/>
    <mergeCell ref="M8:N8"/>
    <mergeCell ref="O8:P8"/>
    <mergeCell ref="Q8:R8"/>
    <mergeCell ref="L33:M33"/>
    <mergeCell ref="N33:O33"/>
    <mergeCell ref="P33:Q33"/>
    <mergeCell ref="J38:R38"/>
    <mergeCell ref="K14:R14"/>
    <mergeCell ref="J20:R20"/>
    <mergeCell ref="J26:R26"/>
    <mergeCell ref="J32:R32"/>
  </mergeCells>
  <pageMargins left="0.7" right="0.7" top="0.75" bottom="0.75" header="0.3" footer="0.3"/>
  <ignoredErrors>
    <ignoredError sqref="L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40"/>
  <sheetViews>
    <sheetView zoomScale="150" workbookViewId="0">
      <selection activeCell="F21" sqref="F21"/>
    </sheetView>
  </sheetViews>
  <sheetFormatPr baseColWidth="10" defaultColWidth="11.1640625" defaultRowHeight="16" x14ac:dyDescent="0.2"/>
  <cols>
    <col min="2" max="2" width="30.5" customWidth="1"/>
    <col min="3" max="3" width="14" customWidth="1"/>
    <col min="4" max="4" width="12.5" bestFit="1" customWidth="1"/>
    <col min="6" max="6" width="14" customWidth="1"/>
    <col min="7" max="7" width="20.6640625" bestFit="1" customWidth="1"/>
    <col min="8" max="8" width="12.5" bestFit="1" customWidth="1"/>
    <col min="9" max="9" width="13.1640625" bestFit="1" customWidth="1"/>
    <col min="10" max="10" width="14.6640625" customWidth="1"/>
    <col min="11" max="11" width="12.5" bestFit="1" customWidth="1"/>
    <col min="12" max="12" width="13.1640625" customWidth="1"/>
    <col min="13" max="13" width="20.33203125" customWidth="1"/>
    <col min="14" max="14" width="12.5" bestFit="1" customWidth="1"/>
    <col min="15" max="15" width="4.1640625" customWidth="1"/>
    <col min="16" max="16" width="12.6640625" bestFit="1" customWidth="1"/>
    <col min="17" max="17" width="12.5" bestFit="1" customWidth="1"/>
  </cols>
  <sheetData>
    <row r="1" spans="2:14" ht="17" thickBot="1" x14ac:dyDescent="0.25">
      <c r="B1" s="22" t="s">
        <v>8</v>
      </c>
      <c r="C1" s="22" t="s">
        <v>9</v>
      </c>
    </row>
    <row r="2" spans="2:14" ht="25" thickTop="1" x14ac:dyDescent="0.3">
      <c r="B2" t="s">
        <v>0</v>
      </c>
      <c r="C2" s="6">
        <v>12950</v>
      </c>
      <c r="F2" s="195">
        <v>2022</v>
      </c>
      <c r="G2" s="196"/>
      <c r="H2" s="196"/>
      <c r="I2" s="196"/>
      <c r="J2" s="196"/>
      <c r="K2" s="196"/>
      <c r="L2" s="196"/>
      <c r="M2" s="196"/>
      <c r="N2" s="197"/>
    </row>
    <row r="3" spans="2:14" ht="22" thickBot="1" x14ac:dyDescent="0.3">
      <c r="B3" t="s">
        <v>1</v>
      </c>
      <c r="C3" s="9">
        <v>25900</v>
      </c>
      <c r="F3" s="1"/>
      <c r="G3" s="16" t="s">
        <v>0</v>
      </c>
      <c r="H3" s="16"/>
      <c r="I3" s="200" t="s">
        <v>1</v>
      </c>
      <c r="J3" s="200"/>
      <c r="K3" s="200" t="s">
        <v>7</v>
      </c>
      <c r="L3" s="200"/>
      <c r="M3" s="200" t="s">
        <v>26</v>
      </c>
      <c r="N3" s="201"/>
    </row>
    <row r="4" spans="2:14" ht="20" thickTop="1" x14ac:dyDescent="0.25">
      <c r="B4" t="s">
        <v>6</v>
      </c>
      <c r="C4" s="6">
        <v>19400</v>
      </c>
      <c r="F4" s="2"/>
      <c r="G4" s="3" t="s">
        <v>2</v>
      </c>
      <c r="H4" s="28" t="s">
        <v>3</v>
      </c>
      <c r="I4" s="29" t="s">
        <v>2</v>
      </c>
      <c r="J4" s="28" t="s">
        <v>3</v>
      </c>
      <c r="K4" s="29" t="s">
        <v>2</v>
      </c>
      <c r="L4" s="4" t="s">
        <v>3</v>
      </c>
      <c r="M4" s="29" t="s">
        <v>2</v>
      </c>
      <c r="N4" s="28" t="s">
        <v>3</v>
      </c>
    </row>
    <row r="5" spans="2:14" ht="19" x14ac:dyDescent="0.25">
      <c r="B5" t="s">
        <v>26</v>
      </c>
      <c r="C5" s="18">
        <f>C3/2</f>
        <v>12950</v>
      </c>
      <c r="F5" s="5">
        <v>0.1</v>
      </c>
      <c r="G5" s="6">
        <v>0</v>
      </c>
      <c r="H5" s="7">
        <v>10275</v>
      </c>
      <c r="I5" s="30">
        <v>0</v>
      </c>
      <c r="J5" s="7">
        <v>20550</v>
      </c>
      <c r="K5" s="30"/>
      <c r="L5" s="7">
        <v>14650</v>
      </c>
      <c r="M5" s="30">
        <f>0.5*I5</f>
        <v>0</v>
      </c>
      <c r="N5" s="7">
        <f>0.5*J5</f>
        <v>10275</v>
      </c>
    </row>
    <row r="6" spans="2:14" ht="19" x14ac:dyDescent="0.25">
      <c r="F6" s="8">
        <v>0.12</v>
      </c>
      <c r="G6" s="9">
        <f>H5</f>
        <v>10275</v>
      </c>
      <c r="H6" s="10">
        <v>41775</v>
      </c>
      <c r="I6" s="31">
        <v>20550</v>
      </c>
      <c r="J6" s="10">
        <v>83550</v>
      </c>
      <c r="K6" s="31">
        <f t="shared" ref="K6:K11" si="0">L5</f>
        <v>14650</v>
      </c>
      <c r="L6" s="10">
        <v>55900</v>
      </c>
      <c r="M6" s="31">
        <f t="shared" ref="M6:M11" si="1">0.5*I6</f>
        <v>10275</v>
      </c>
      <c r="N6" s="10">
        <f t="shared" ref="N6:N10" si="2">0.5*J6</f>
        <v>41775</v>
      </c>
    </row>
    <row r="7" spans="2:14" ht="19" x14ac:dyDescent="0.25">
      <c r="B7" s="22" t="s">
        <v>12</v>
      </c>
      <c r="C7" s="22"/>
      <c r="D7" s="22" t="s">
        <v>15</v>
      </c>
      <c r="F7" s="5">
        <v>0.22</v>
      </c>
      <c r="G7" s="30">
        <f t="shared" ref="G7:G11" si="3">H6</f>
        <v>41775</v>
      </c>
      <c r="H7" s="7">
        <v>89075</v>
      </c>
      <c r="I7" s="30">
        <v>83550</v>
      </c>
      <c r="J7" s="7">
        <v>178150</v>
      </c>
      <c r="K7" s="30">
        <f t="shared" si="0"/>
        <v>55900</v>
      </c>
      <c r="L7" s="7">
        <v>89050</v>
      </c>
      <c r="M7" s="30">
        <f t="shared" si="1"/>
        <v>41775</v>
      </c>
      <c r="N7" s="7">
        <f t="shared" si="2"/>
        <v>89075</v>
      </c>
    </row>
    <row r="8" spans="2:14" ht="19" x14ac:dyDescent="0.25">
      <c r="B8" t="s">
        <v>13</v>
      </c>
      <c r="C8" s="21">
        <v>0.124</v>
      </c>
      <c r="D8" s="18">
        <v>147000</v>
      </c>
      <c r="F8" s="8">
        <v>0.24</v>
      </c>
      <c r="G8" s="9">
        <f t="shared" si="3"/>
        <v>89075</v>
      </c>
      <c r="H8" s="10">
        <v>170050</v>
      </c>
      <c r="I8" s="31">
        <v>178150</v>
      </c>
      <c r="J8" s="10">
        <v>340150</v>
      </c>
      <c r="K8" s="31">
        <f t="shared" si="0"/>
        <v>89050</v>
      </c>
      <c r="L8" s="10">
        <v>170050</v>
      </c>
      <c r="M8" s="31">
        <f t="shared" si="1"/>
        <v>89075</v>
      </c>
      <c r="N8" s="10">
        <f t="shared" si="2"/>
        <v>170075</v>
      </c>
    </row>
    <row r="9" spans="2:14" ht="19" x14ac:dyDescent="0.25">
      <c r="B9" t="s">
        <v>14</v>
      </c>
      <c r="C9" s="21">
        <v>2.9000000000000001E-2</v>
      </c>
      <c r="F9" s="5">
        <v>0.32</v>
      </c>
      <c r="G9" s="30">
        <f t="shared" si="3"/>
        <v>170050</v>
      </c>
      <c r="H9" s="7">
        <v>215950</v>
      </c>
      <c r="I9" s="30">
        <v>340100</v>
      </c>
      <c r="J9" s="7">
        <v>431900</v>
      </c>
      <c r="K9" s="30">
        <f t="shared" si="0"/>
        <v>170050</v>
      </c>
      <c r="L9" s="7">
        <v>215950</v>
      </c>
      <c r="M9" s="30">
        <f t="shared" si="1"/>
        <v>170050</v>
      </c>
      <c r="N9" s="7">
        <f t="shared" si="2"/>
        <v>215950</v>
      </c>
    </row>
    <row r="10" spans="2:14" ht="19" x14ac:dyDescent="0.25">
      <c r="F10" s="8">
        <v>0.35</v>
      </c>
      <c r="G10" s="9">
        <f t="shared" si="3"/>
        <v>215950</v>
      </c>
      <c r="H10" s="10">
        <v>539900</v>
      </c>
      <c r="I10" s="31">
        <v>431900</v>
      </c>
      <c r="J10" s="10">
        <v>647850</v>
      </c>
      <c r="K10" s="31">
        <f t="shared" si="0"/>
        <v>215950</v>
      </c>
      <c r="L10" s="10">
        <v>539900</v>
      </c>
      <c r="M10" s="31">
        <f t="shared" si="1"/>
        <v>215950</v>
      </c>
      <c r="N10" s="10">
        <f t="shared" si="2"/>
        <v>323925</v>
      </c>
    </row>
    <row r="11" spans="2:14" ht="20" thickBot="1" x14ac:dyDescent="0.3">
      <c r="F11" s="11">
        <v>0.37</v>
      </c>
      <c r="G11" s="32">
        <f t="shared" si="3"/>
        <v>539900</v>
      </c>
      <c r="H11" s="13" t="s">
        <v>4</v>
      </c>
      <c r="I11" s="32">
        <v>647850</v>
      </c>
      <c r="J11" s="13" t="s">
        <v>4</v>
      </c>
      <c r="K11" s="32">
        <f t="shared" si="0"/>
        <v>539900</v>
      </c>
      <c r="L11" s="13" t="s">
        <v>4</v>
      </c>
      <c r="M11" s="32">
        <f t="shared" si="1"/>
        <v>323925</v>
      </c>
      <c r="N11" s="14" t="s">
        <v>4</v>
      </c>
    </row>
    <row r="12" spans="2:14" ht="18" thickTop="1" thickBot="1" x14ac:dyDescent="0.25">
      <c r="B12" s="186" t="s">
        <v>16</v>
      </c>
      <c r="C12" s="186"/>
      <c r="D12" s="186"/>
    </row>
    <row r="13" spans="2:14" ht="25" thickTop="1" x14ac:dyDescent="0.3">
      <c r="B13" t="s">
        <v>0</v>
      </c>
      <c r="C13" s="18">
        <v>200000</v>
      </c>
      <c r="D13" s="20">
        <v>8.9999999999999993E-3</v>
      </c>
      <c r="F13" s="195" t="s">
        <v>48</v>
      </c>
      <c r="G13" s="196"/>
      <c r="H13" s="196"/>
      <c r="I13" s="196"/>
      <c r="J13" s="196"/>
      <c r="K13" s="196"/>
      <c r="L13" s="196"/>
      <c r="M13" s="196"/>
      <c r="N13" s="197"/>
    </row>
    <row r="14" spans="2:14" ht="22" thickBot="1" x14ac:dyDescent="0.3">
      <c r="B14" t="s">
        <v>1</v>
      </c>
      <c r="C14" s="18">
        <v>250000</v>
      </c>
      <c r="D14" s="20">
        <v>8.9999999999999993E-3</v>
      </c>
      <c r="F14" s="1"/>
      <c r="G14" s="200" t="s">
        <v>0</v>
      </c>
      <c r="H14" s="200"/>
      <c r="I14" s="200" t="s">
        <v>1</v>
      </c>
      <c r="J14" s="200"/>
      <c r="K14" s="200" t="s">
        <v>6</v>
      </c>
      <c r="L14" s="200"/>
      <c r="M14" s="200" t="s">
        <v>26</v>
      </c>
      <c r="N14" s="201"/>
    </row>
    <row r="15" spans="2:14" ht="20" thickTop="1" x14ac:dyDescent="0.25">
      <c r="B15" t="s">
        <v>6</v>
      </c>
      <c r="C15" s="18">
        <v>200000</v>
      </c>
      <c r="D15" s="20">
        <v>8.9999999999999993E-3</v>
      </c>
      <c r="F15" s="2"/>
      <c r="G15" s="29" t="s">
        <v>2</v>
      </c>
      <c r="H15" s="28" t="s">
        <v>3</v>
      </c>
      <c r="I15" s="29" t="s">
        <v>2</v>
      </c>
      <c r="J15" s="28" t="s">
        <v>3</v>
      </c>
      <c r="K15" s="15" t="s">
        <v>2</v>
      </c>
      <c r="L15" s="4" t="s">
        <v>3</v>
      </c>
      <c r="M15" s="3" t="s">
        <v>2</v>
      </c>
      <c r="N15" s="28" t="s">
        <v>3</v>
      </c>
    </row>
    <row r="16" spans="2:14" ht="19" x14ac:dyDescent="0.25">
      <c r="B16" t="s">
        <v>26</v>
      </c>
      <c r="C16" s="18">
        <v>125000</v>
      </c>
      <c r="D16" s="20">
        <v>8.9999999999999993E-3</v>
      </c>
      <c r="F16" s="5">
        <v>0</v>
      </c>
      <c r="G16" s="30">
        <v>0</v>
      </c>
      <c r="H16" s="7">
        <v>41675</v>
      </c>
      <c r="I16" s="30">
        <v>0</v>
      </c>
      <c r="J16" s="7">
        <v>83350</v>
      </c>
      <c r="K16" s="6">
        <v>0</v>
      </c>
      <c r="L16" s="7">
        <v>55800</v>
      </c>
      <c r="M16" s="30">
        <f>0.5*I16</f>
        <v>0</v>
      </c>
      <c r="N16" s="7">
        <f>0.5*J16</f>
        <v>41675</v>
      </c>
    </row>
    <row r="17" spans="2:14" ht="19" x14ac:dyDescent="0.25">
      <c r="F17" s="8">
        <v>0.15</v>
      </c>
      <c r="G17" s="31">
        <f>H16</f>
        <v>41675</v>
      </c>
      <c r="H17" s="10">
        <v>459750</v>
      </c>
      <c r="I17" s="31">
        <f>J16</f>
        <v>83350</v>
      </c>
      <c r="J17" s="10">
        <v>517200</v>
      </c>
      <c r="K17" s="9">
        <f>L16</f>
        <v>55800</v>
      </c>
      <c r="L17" s="10">
        <v>488500</v>
      </c>
      <c r="M17" s="31">
        <f t="shared" ref="M17:M18" si="4">0.5*I17</f>
        <v>41675</v>
      </c>
      <c r="N17" s="10">
        <f t="shared" ref="N17" si="5">0.5*J17</f>
        <v>258600</v>
      </c>
    </row>
    <row r="18" spans="2:14" ht="20" thickBot="1" x14ac:dyDescent="0.3">
      <c r="B18" t="s">
        <v>20</v>
      </c>
      <c r="C18" s="18">
        <v>142800</v>
      </c>
      <c r="F18" s="11">
        <v>0.2</v>
      </c>
      <c r="G18" s="32">
        <f>H17</f>
        <v>459750</v>
      </c>
      <c r="H18" s="13" t="s">
        <v>4</v>
      </c>
      <c r="I18" s="32">
        <f>J17</f>
        <v>517200</v>
      </c>
      <c r="J18" s="13" t="s">
        <v>4</v>
      </c>
      <c r="K18" s="12">
        <f>L17</f>
        <v>488500</v>
      </c>
      <c r="L18" s="13" t="s">
        <v>4</v>
      </c>
      <c r="M18" s="51">
        <f t="shared" si="4"/>
        <v>258600</v>
      </c>
      <c r="N18" s="13" t="s">
        <v>4</v>
      </c>
    </row>
    <row r="19" spans="2:14" ht="17" thickTop="1" x14ac:dyDescent="0.2"/>
    <row r="20" spans="2:14" x14ac:dyDescent="0.2">
      <c r="F20" t="s">
        <v>49</v>
      </c>
      <c r="H20" t="s">
        <v>0</v>
      </c>
      <c r="I20" t="s">
        <v>1</v>
      </c>
      <c r="J20" t="s">
        <v>6</v>
      </c>
      <c r="K20" t="s">
        <v>33</v>
      </c>
      <c r="M20" t="s">
        <v>50</v>
      </c>
    </row>
    <row r="21" spans="2:14" x14ac:dyDescent="0.2">
      <c r="F21" s="23">
        <f>'Tax Estimator'!C28</f>
        <v>633141.4</v>
      </c>
      <c r="G21" s="19">
        <v>0</v>
      </c>
      <c r="H21" s="18">
        <f>IF($F$21&lt;G17,$F$23*$F$16,0)</f>
        <v>0</v>
      </c>
      <c r="I21" s="18">
        <f t="shared" ref="I21:K21" si="6">IF($F$21&lt;H17,$F$23*$F$16,0)</f>
        <v>0</v>
      </c>
      <c r="J21" s="18">
        <f t="shared" si="6"/>
        <v>0</v>
      </c>
      <c r="K21" s="18">
        <f t="shared" si="6"/>
        <v>0</v>
      </c>
      <c r="N21">
        <f>IF($F$21&lt;G17,$F$23*$F$16,0)</f>
        <v>0</v>
      </c>
    </row>
    <row r="22" spans="2:14" x14ac:dyDescent="0.2">
      <c r="F22" t="s">
        <v>35</v>
      </c>
      <c r="G22" s="19">
        <v>0.15</v>
      </c>
      <c r="H22" s="18">
        <f>IF($F$21&lt;H17,$F$23*$F$17,IF(F21&gt;H17,0))</f>
        <v>0</v>
      </c>
      <c r="I22" s="18" t="b">
        <f t="shared" ref="I22:K22" si="7">IF($F$21&lt;I17,$F$23*$F$17,IF(G21&gt;I17,0))</f>
        <v>0</v>
      </c>
      <c r="J22" s="18" t="b">
        <f t="shared" si="7"/>
        <v>0</v>
      </c>
      <c r="K22" s="18" t="b">
        <f t="shared" si="7"/>
        <v>0</v>
      </c>
      <c r="N22" t="b">
        <f>IF($F$21+$F$23&lt;$H$17,IF($F$21+$F$23&gt;$G$17,$F$23*$F$17,0))</f>
        <v>0</v>
      </c>
    </row>
    <row r="23" spans="2:14" x14ac:dyDescent="0.2">
      <c r="F23" s="23">
        <f>IF('Tax Estimator'!C28&lt;1,'Tax Estimator'!C26-'Tax Estimator'!C4, 'Tax Estimator'!C26)</f>
        <v>15000</v>
      </c>
      <c r="G23" s="19">
        <v>0.2</v>
      </c>
      <c r="H23" s="18">
        <f>IF($F$21&gt;G18,$F$23*$F$18,0)</f>
        <v>3000</v>
      </c>
      <c r="I23" s="18">
        <f t="shared" ref="I23:K23" si="8">IF($F$21&gt;H18,$F$23*$F$18,0)</f>
        <v>0</v>
      </c>
      <c r="J23" s="18">
        <f t="shared" si="8"/>
        <v>3000</v>
      </c>
      <c r="K23" s="18">
        <f t="shared" si="8"/>
        <v>0</v>
      </c>
      <c r="N23">
        <f>IF($F$21+$F$23&lt;=$G$18,0,($F$23*$F$18))</f>
        <v>3000</v>
      </c>
    </row>
    <row r="24" spans="2:14" x14ac:dyDescent="0.2">
      <c r="B24" t="s">
        <v>27</v>
      </c>
      <c r="G24" t="s">
        <v>34</v>
      </c>
    </row>
    <row r="25" spans="2:14" x14ac:dyDescent="0.2">
      <c r="B25" t="str">
        <f>B13</f>
        <v>Single/Individual</v>
      </c>
      <c r="C25" s="18">
        <f>IF('Tax Estimator'!$C$28&gt;='Pull Down'!C13,(('Tax Estimator'!$C$28-'Pull Down'!C13)*'Pull Down'!D13),0)</f>
        <v>3898.2725999999998</v>
      </c>
      <c r="H25" s="27" t="s">
        <v>5</v>
      </c>
      <c r="I25" s="27" t="s">
        <v>23</v>
      </c>
      <c r="J25" s="27" t="s">
        <v>24</v>
      </c>
      <c r="K25" s="27" t="s">
        <v>25</v>
      </c>
    </row>
    <row r="26" spans="2:14" x14ac:dyDescent="0.2">
      <c r="B26" t="str">
        <f t="shared" ref="B26:B28" si="9">B14</f>
        <v>Married Filing Jointly</v>
      </c>
      <c r="C26" s="18">
        <f>IF('Tax Estimator'!$C$28&gt;='Pull Down'!C14,(('Tax Estimator'!$C$28-'Pull Down'!C14)*'Pull Down'!D14),0)</f>
        <v>3448.2725999999998</v>
      </c>
      <c r="G26" s="24" t="s">
        <v>21</v>
      </c>
      <c r="H26" s="26">
        <f>'Tax Estimator'!$C$28</f>
        <v>633141.4</v>
      </c>
      <c r="I26" s="26">
        <f>'Tax Estimator'!$C$28</f>
        <v>633141.4</v>
      </c>
      <c r="J26" s="26">
        <f>'Tax Estimator'!$C$28</f>
        <v>633141.4</v>
      </c>
      <c r="K26" s="26">
        <f>'Tax Estimator'!$C$28</f>
        <v>633141.4</v>
      </c>
    </row>
    <row r="27" spans="2:14" x14ac:dyDescent="0.2">
      <c r="B27" t="str">
        <f t="shared" si="9"/>
        <v>Head of Household</v>
      </c>
      <c r="C27" s="18">
        <f>IF('Tax Estimator'!$C$28&gt;='Pull Down'!C15,(('Tax Estimator'!$C$28-'Pull Down'!C15)*'Pull Down'!D15),0)</f>
        <v>3898.2725999999998</v>
      </c>
      <c r="G27" s="19">
        <v>0.1</v>
      </c>
      <c r="H27" s="23">
        <f>IF($H$26&gt;=H5,H5*$F$5,$H$26*$F$5)</f>
        <v>1027.5</v>
      </c>
      <c r="I27" s="23">
        <f>IF($I$26&gt;=J5,J5*$F$5,$I$26*$F$5)</f>
        <v>2055</v>
      </c>
      <c r="J27" s="23">
        <f>IF($J$26&gt;=L5,L5*$F$5,$J$26*$F$5)</f>
        <v>1465</v>
      </c>
      <c r="K27" s="23">
        <f>I27/2</f>
        <v>1027.5</v>
      </c>
    </row>
    <row r="28" spans="2:14" x14ac:dyDescent="0.2">
      <c r="B28" t="str">
        <f t="shared" si="9"/>
        <v>Married Filing Separately</v>
      </c>
      <c r="C28" s="18">
        <f>IF('Tax Estimator'!$C$28&gt;='Pull Down'!C16,(C26/2),0)</f>
        <v>1724.1362999999999</v>
      </c>
      <c r="G28" s="19">
        <v>0.12</v>
      </c>
      <c r="H28" s="23">
        <f>IF($H$26&lt;G6,0,IF($H$26&lt;=H6,($H$26-G6)*$F$6,IF($H$26&gt;H6,(H6-G6)*$F$6)))</f>
        <v>3780</v>
      </c>
      <c r="I28" s="23">
        <f>IF($H$26&lt;I6,0,IF($H$26&lt;=J6,($H$26-I6)*$F6,IF($H$26&gt;J6,(J6-I6)*$F6)))</f>
        <v>7560</v>
      </c>
      <c r="J28" s="23">
        <f>IF($H$26&lt;K6,0,IF($H$26&lt;=L6,($H$26-K6)*$F6,IF($H$26&gt;L6,(L6-K6)*$F6)))</f>
        <v>4950</v>
      </c>
      <c r="K28" s="23">
        <f t="shared" ref="K28:K33" si="10">I28/2</f>
        <v>3780</v>
      </c>
    </row>
    <row r="29" spans="2:14" x14ac:dyDescent="0.2">
      <c r="G29" s="19">
        <v>0.22</v>
      </c>
      <c r="H29" s="23">
        <f>IF($H$26&lt;G7,0,IF($H$26&lt;=H7,($H$26-G7)*$F$7,IF($H$26&gt;H7,(H7-G7)*$F$7)))</f>
        <v>10406</v>
      </c>
      <c r="I29" s="23">
        <f>IF($H$26&lt;I7,0,IF($H$26&lt;=J7,($H$26-I7)*$F7,IF($H$26&gt;J7,(J7-I7)*$F7)))</f>
        <v>20812</v>
      </c>
      <c r="J29" s="23">
        <f t="shared" ref="J29:J32" si="11">IF($H$26&lt;K7,0,IF($H$26&lt;=L7,($H$26-K7)*$F7,IF($H$26&gt;L7,(L7-K7)*$F7)))</f>
        <v>7293</v>
      </c>
      <c r="K29" s="23">
        <f t="shared" si="10"/>
        <v>10406</v>
      </c>
    </row>
    <row r="30" spans="2:14" x14ac:dyDescent="0.2">
      <c r="G30" s="19">
        <v>0.24</v>
      </c>
      <c r="H30" s="23">
        <f>IF($H$26&lt;G8,0,IF($H$26&lt;=H8,($H$26-G8)*$F$8,IF($H$26&gt;H8,(H8-G8)*$F$8)))</f>
        <v>19434</v>
      </c>
      <c r="I30" s="23">
        <f>IF($H$26&lt;I8,0,IF($H$26&lt;=J8,($H$26-I8)*$F8,IF($H$26&gt;J8,(J8-I8)*$F8)))</f>
        <v>38880</v>
      </c>
      <c r="J30" s="23">
        <f t="shared" si="11"/>
        <v>19440</v>
      </c>
      <c r="K30" s="23">
        <f t="shared" si="10"/>
        <v>19440</v>
      </c>
    </row>
    <row r="31" spans="2:14" x14ac:dyDescent="0.2">
      <c r="G31" s="19">
        <v>0.32</v>
      </c>
      <c r="H31" s="23">
        <f>IF($H$26&lt;G9,0,IF($H$26&lt;=H9,($H$26-G9)*$F$9,IF($H$26&gt;H9,(H9-G9)*$F$9)))</f>
        <v>14688</v>
      </c>
      <c r="I31" s="23">
        <f>IF($H$26&lt;I9,0,IF($H$26&lt;=J9,($H$26-I9)*$F9,IF($H$26&gt;J9,(J9-I9)*$F9)))</f>
        <v>29376</v>
      </c>
      <c r="J31" s="23">
        <f t="shared" si="11"/>
        <v>14688</v>
      </c>
      <c r="K31" s="23">
        <f t="shared" si="10"/>
        <v>14688</v>
      </c>
    </row>
    <row r="32" spans="2:14" x14ac:dyDescent="0.2">
      <c r="G32" s="19">
        <v>0.35</v>
      </c>
      <c r="H32" s="23">
        <f>IF($H$26&lt;G10,0,IF($H$26&lt;=H10,($H$26-G10)*$F$10,IF($H$26&gt;H10,(H10-G10)*$F$10)))</f>
        <v>113382.5</v>
      </c>
      <c r="I32" s="23">
        <f>IF($H$26&lt;I10,0,IF($H$26&lt;=J10,($H$26-I10)*$F10,IF($H$26&gt;J10,(J10-I10)*$F10)))</f>
        <v>70434.490000000005</v>
      </c>
      <c r="J32" s="23">
        <f t="shared" si="11"/>
        <v>113382.5</v>
      </c>
      <c r="K32" s="23">
        <f t="shared" si="10"/>
        <v>35217.245000000003</v>
      </c>
    </row>
    <row r="33" spans="7:11" x14ac:dyDescent="0.2">
      <c r="G33" s="19">
        <v>0.37</v>
      </c>
      <c r="H33" s="23">
        <f>IF($H$26&lt;G11,0,IF($H$26&lt;=H11,($H$26-G11)*$F$11,IF($H$26&gt;H11,(H11-G11)*$F$11)))</f>
        <v>34499.318000000007</v>
      </c>
      <c r="I33" s="23">
        <f>IF($H$26&gt;I11,($H$26-I11)*F11,0)</f>
        <v>0</v>
      </c>
      <c r="J33" s="23">
        <f>IF($H$26&gt;K11,($H$26-K11)*$F11,0)</f>
        <v>34499.318000000007</v>
      </c>
      <c r="K33" s="23">
        <f t="shared" si="10"/>
        <v>0</v>
      </c>
    </row>
    <row r="34" spans="7:11" x14ac:dyDescent="0.2">
      <c r="G34" s="19"/>
    </row>
    <row r="35" spans="7:11" x14ac:dyDescent="0.2">
      <c r="G35" s="25" t="s">
        <v>22</v>
      </c>
      <c r="H35" s="23">
        <f>SUM(H27:H33)</f>
        <v>197217.318</v>
      </c>
      <c r="I35" s="23">
        <f t="shared" ref="I35:K35" si="12">SUM(I27:I33)</f>
        <v>169117.49</v>
      </c>
      <c r="J35" s="23">
        <f t="shared" si="12"/>
        <v>195717.818</v>
      </c>
      <c r="K35" s="23">
        <f t="shared" si="12"/>
        <v>84558.744999999995</v>
      </c>
    </row>
    <row r="36" spans="7:11" x14ac:dyDescent="0.2">
      <c r="G36" s="19"/>
    </row>
    <row r="37" spans="7:11" x14ac:dyDescent="0.2">
      <c r="G37" s="19"/>
    </row>
    <row r="38" spans="7:11" x14ac:dyDescent="0.2">
      <c r="G38" s="19"/>
    </row>
    <row r="39" spans="7:11" x14ac:dyDescent="0.2">
      <c r="G39" s="19"/>
    </row>
    <row r="40" spans="7:11" x14ac:dyDescent="0.2">
      <c r="G40" s="19"/>
    </row>
  </sheetData>
  <sheetProtection sheet="1" selectLockedCells="1"/>
  <mergeCells count="10">
    <mergeCell ref="F13:N13"/>
    <mergeCell ref="M14:N14"/>
    <mergeCell ref="G14:H14"/>
    <mergeCell ref="I14:J14"/>
    <mergeCell ref="K14:L14"/>
    <mergeCell ref="B12:D12"/>
    <mergeCell ref="K3:L3"/>
    <mergeCell ref="I3:J3"/>
    <mergeCell ref="F2:N2"/>
    <mergeCell ref="M3:N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State LTCG Rates</vt:lpstr>
      <vt:lpstr>Tax Estimator</vt:lpstr>
      <vt:lpstr>Test LTCG</vt:lpstr>
      <vt:lpstr>Pull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Adam J. Kantrovich, Ph.D.</cp:lastModifiedBy>
  <dcterms:created xsi:type="dcterms:W3CDTF">2021-06-25T12:04:49Z</dcterms:created>
  <dcterms:modified xsi:type="dcterms:W3CDTF">2022-10-04T18:38:07Z</dcterms:modified>
</cp:coreProperties>
</file>