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 yWindow="-90" windowWidth="13980" windowHeight="12285"/>
  </bookViews>
  <sheets>
    <sheet name="Instructions" sheetId="3" r:id="rId1"/>
    <sheet name="Formulas 1-20" sheetId="1" r:id="rId2"/>
    <sheet name="Formulas 1-120" sheetId="4" r:id="rId3"/>
  </sheets>
  <definedNames>
    <definedName name="_xlnm.Print_Area" localSheetId="1">'Formulas 1-20'!$A$1:$K$32</definedName>
    <definedName name="_xlnm.Print_Area" localSheetId="0">Instructions!$A$1:$K$25</definedName>
  </definedNames>
  <calcPr calcId="145621"/>
</workbook>
</file>

<file path=xl/calcChain.xml><?xml version="1.0" encoding="utf-8"?>
<calcChain xmlns="http://schemas.openxmlformats.org/spreadsheetml/2006/main">
  <c r="B82" i="4" l="1"/>
  <c r="K78" i="4" s="1"/>
  <c r="B80" i="4"/>
  <c r="B81" i="4" s="1"/>
  <c r="B78" i="4"/>
  <c r="K77" i="4"/>
  <c r="J77" i="4"/>
  <c r="I77" i="4"/>
  <c r="H77" i="4"/>
  <c r="G77" i="4"/>
  <c r="F77" i="4"/>
  <c r="E77" i="4"/>
  <c r="D77" i="4"/>
  <c r="C77" i="4"/>
  <c r="B77" i="4"/>
  <c r="K76" i="4"/>
  <c r="J76" i="4"/>
  <c r="I76" i="4"/>
  <c r="H76" i="4"/>
  <c r="G76" i="4"/>
  <c r="F76" i="4"/>
  <c r="E76" i="4"/>
  <c r="D76" i="4"/>
  <c r="C76" i="4"/>
  <c r="B76" i="4"/>
  <c r="K71" i="4"/>
  <c r="J71" i="4"/>
  <c r="I71" i="4"/>
  <c r="H71" i="4"/>
  <c r="G71" i="4"/>
  <c r="F71" i="4"/>
  <c r="E71" i="4"/>
  <c r="D71" i="4"/>
  <c r="C71" i="4"/>
  <c r="B71" i="4"/>
  <c r="K70" i="4"/>
  <c r="J70" i="4"/>
  <c r="I70" i="4"/>
  <c r="H70" i="4"/>
  <c r="G70" i="4"/>
  <c r="F70" i="4"/>
  <c r="E70" i="4"/>
  <c r="D70" i="4"/>
  <c r="C70" i="4"/>
  <c r="B70" i="4"/>
  <c r="K65" i="4"/>
  <c r="J65" i="4"/>
  <c r="I65" i="4"/>
  <c r="H65" i="4"/>
  <c r="G65" i="4"/>
  <c r="F65" i="4"/>
  <c r="E65" i="4"/>
  <c r="D65" i="4"/>
  <c r="C65" i="4"/>
  <c r="B65" i="4"/>
  <c r="K64" i="4"/>
  <c r="J64" i="4"/>
  <c r="I64" i="4"/>
  <c r="H64" i="4"/>
  <c r="G64" i="4"/>
  <c r="F64" i="4"/>
  <c r="E64" i="4"/>
  <c r="D64" i="4"/>
  <c r="C64" i="4"/>
  <c r="B64" i="4"/>
  <c r="K59" i="4"/>
  <c r="J59" i="4"/>
  <c r="I59" i="4"/>
  <c r="H59" i="4"/>
  <c r="G59" i="4"/>
  <c r="F59" i="4"/>
  <c r="E59" i="4"/>
  <c r="D59" i="4"/>
  <c r="C59" i="4"/>
  <c r="B59" i="4"/>
  <c r="K58" i="4"/>
  <c r="J58" i="4"/>
  <c r="I58" i="4"/>
  <c r="H58" i="4"/>
  <c r="G58" i="4"/>
  <c r="F58" i="4"/>
  <c r="E58" i="4"/>
  <c r="D58" i="4"/>
  <c r="C58" i="4"/>
  <c r="B58" i="4"/>
  <c r="K53" i="4"/>
  <c r="J53" i="4"/>
  <c r="I53" i="4"/>
  <c r="H53" i="4"/>
  <c r="G53" i="4"/>
  <c r="F53" i="4"/>
  <c r="E53" i="4"/>
  <c r="D53" i="4"/>
  <c r="C53" i="4"/>
  <c r="B53" i="4"/>
  <c r="K52" i="4"/>
  <c r="J52" i="4"/>
  <c r="I52" i="4"/>
  <c r="H52" i="4"/>
  <c r="G52" i="4"/>
  <c r="F52" i="4"/>
  <c r="E52" i="4"/>
  <c r="D52" i="4"/>
  <c r="C52" i="4"/>
  <c r="B52" i="4"/>
  <c r="K47" i="4"/>
  <c r="J47" i="4"/>
  <c r="I47" i="4"/>
  <c r="H47" i="4"/>
  <c r="G47" i="4"/>
  <c r="F47" i="4"/>
  <c r="E47" i="4"/>
  <c r="D47" i="4"/>
  <c r="C47" i="4"/>
  <c r="B47" i="4"/>
  <c r="K46" i="4"/>
  <c r="J46" i="4"/>
  <c r="I46" i="4"/>
  <c r="H46" i="4"/>
  <c r="G46" i="4"/>
  <c r="F46" i="4"/>
  <c r="E46" i="4"/>
  <c r="D46" i="4"/>
  <c r="C46" i="4"/>
  <c r="B46" i="4"/>
  <c r="K41" i="4"/>
  <c r="J41" i="4"/>
  <c r="I41" i="4"/>
  <c r="H41" i="4"/>
  <c r="G41" i="4"/>
  <c r="F41" i="4"/>
  <c r="E41" i="4"/>
  <c r="D41" i="4"/>
  <c r="C41" i="4"/>
  <c r="B41" i="4"/>
  <c r="K40" i="4"/>
  <c r="J40" i="4"/>
  <c r="I40" i="4"/>
  <c r="H40" i="4"/>
  <c r="G40" i="4"/>
  <c r="F40" i="4"/>
  <c r="E40" i="4"/>
  <c r="D40" i="4"/>
  <c r="C40" i="4"/>
  <c r="B40" i="4"/>
  <c r="K35" i="4"/>
  <c r="J35" i="4"/>
  <c r="I35" i="4"/>
  <c r="H35" i="4"/>
  <c r="G35" i="4"/>
  <c r="F35" i="4"/>
  <c r="E35" i="4"/>
  <c r="D35" i="4"/>
  <c r="C35" i="4"/>
  <c r="B35" i="4"/>
  <c r="K34" i="4"/>
  <c r="J34" i="4"/>
  <c r="I34" i="4"/>
  <c r="H34" i="4"/>
  <c r="G34" i="4"/>
  <c r="F34" i="4"/>
  <c r="E34" i="4"/>
  <c r="D34" i="4"/>
  <c r="C34" i="4"/>
  <c r="B34" i="4"/>
  <c r="K29" i="4"/>
  <c r="J29" i="4"/>
  <c r="I29" i="4"/>
  <c r="H29" i="4"/>
  <c r="G29" i="4"/>
  <c r="F29" i="4"/>
  <c r="E29" i="4"/>
  <c r="D29" i="4"/>
  <c r="C29" i="4"/>
  <c r="B29" i="4"/>
  <c r="K28" i="4"/>
  <c r="J28" i="4"/>
  <c r="I28" i="4"/>
  <c r="H28" i="4"/>
  <c r="G28" i="4"/>
  <c r="F28" i="4"/>
  <c r="E28" i="4"/>
  <c r="D28" i="4"/>
  <c r="C28" i="4"/>
  <c r="B28" i="4"/>
  <c r="K23" i="4"/>
  <c r="J23" i="4"/>
  <c r="I23" i="4"/>
  <c r="H23" i="4"/>
  <c r="G23" i="4"/>
  <c r="F23" i="4"/>
  <c r="E23" i="4"/>
  <c r="D23" i="4"/>
  <c r="C23" i="4"/>
  <c r="B23" i="4"/>
  <c r="K22" i="4"/>
  <c r="J22" i="4"/>
  <c r="I22" i="4"/>
  <c r="H22" i="4"/>
  <c r="G22" i="4"/>
  <c r="F22" i="4"/>
  <c r="E22" i="4"/>
  <c r="D22" i="4"/>
  <c r="C22" i="4"/>
  <c r="B22" i="4"/>
  <c r="K17" i="4"/>
  <c r="J17" i="4"/>
  <c r="I17" i="4"/>
  <c r="H17" i="4"/>
  <c r="G17" i="4"/>
  <c r="F17" i="4"/>
  <c r="E17" i="4"/>
  <c r="D17" i="4"/>
  <c r="C17" i="4"/>
  <c r="B17" i="4"/>
  <c r="K16" i="4"/>
  <c r="J16" i="4"/>
  <c r="I16" i="4"/>
  <c r="H16" i="4"/>
  <c r="G16" i="4"/>
  <c r="F16" i="4"/>
  <c r="E16" i="4"/>
  <c r="D16" i="4"/>
  <c r="C16" i="4"/>
  <c r="B16" i="4"/>
  <c r="K11" i="4"/>
  <c r="J11" i="4"/>
  <c r="I11" i="4"/>
  <c r="H11" i="4"/>
  <c r="G11" i="4"/>
  <c r="F11" i="4"/>
  <c r="E11" i="4"/>
  <c r="D11" i="4"/>
  <c r="C11" i="4"/>
  <c r="B11" i="4"/>
  <c r="K10" i="4"/>
  <c r="J10" i="4"/>
  <c r="I10" i="4"/>
  <c r="H10" i="4"/>
  <c r="G10" i="4"/>
  <c r="F10" i="4"/>
  <c r="E10" i="4"/>
  <c r="D10" i="4"/>
  <c r="C10" i="4"/>
  <c r="B10" i="4"/>
  <c r="B79" i="4" s="1"/>
  <c r="K90" i="4" l="1"/>
  <c r="K91" i="4" s="1"/>
  <c r="K82" i="4"/>
  <c r="K83" i="4" s="1"/>
  <c r="K88" i="4"/>
  <c r="K89" i="4" s="1"/>
  <c r="K86" i="4"/>
  <c r="K87" i="4" s="1"/>
  <c r="K80" i="4"/>
  <c r="K81" i="4" s="1"/>
  <c r="K84" i="4"/>
  <c r="K85" i="4" s="1"/>
  <c r="K79" i="4"/>
  <c r="B20" i="1" l="1"/>
  <c r="B21" i="1" s="1"/>
  <c r="C10" i="1"/>
  <c r="D10" i="1"/>
  <c r="E10" i="1"/>
  <c r="F10" i="1"/>
  <c r="G10" i="1"/>
  <c r="H10" i="1"/>
  <c r="I10" i="1"/>
  <c r="J10" i="1"/>
  <c r="K10" i="1"/>
  <c r="K16" i="1"/>
  <c r="J16" i="1"/>
  <c r="I16" i="1"/>
  <c r="H16" i="1"/>
  <c r="G16" i="1"/>
  <c r="F16" i="1"/>
  <c r="E16" i="1"/>
  <c r="D16" i="1"/>
  <c r="C16" i="1"/>
  <c r="B16" i="1"/>
  <c r="B10" i="1"/>
  <c r="B19" i="1"/>
  <c r="B18" i="1"/>
  <c r="K11" i="1"/>
  <c r="C17" i="1"/>
  <c r="K17" i="1"/>
  <c r="D17" i="1"/>
  <c r="B17" i="1"/>
  <c r="E17" i="1"/>
  <c r="F17" i="1"/>
  <c r="H17" i="1"/>
  <c r="I17" i="1"/>
  <c r="J17" i="1"/>
  <c r="G17" i="1"/>
  <c r="I11" i="1"/>
  <c r="J11" i="1"/>
  <c r="G11" i="1"/>
  <c r="H11" i="1"/>
  <c r="E11" i="1"/>
  <c r="F11" i="1"/>
  <c r="C11" i="1"/>
  <c r="B11" i="1"/>
  <c r="D11" i="1"/>
  <c r="K22" i="1" l="1"/>
  <c r="K23" i="1" s="1"/>
  <c r="K30" i="1"/>
  <c r="K31" i="1" s="1"/>
  <c r="K28" i="1"/>
  <c r="K29" i="1" s="1"/>
  <c r="K26" i="1"/>
  <c r="K27" i="1" s="1"/>
  <c r="K24" i="1"/>
  <c r="K25" i="1" s="1"/>
  <c r="K20" i="1"/>
  <c r="K21" i="1" s="1"/>
  <c r="B22" i="1"/>
  <c r="K19" i="1" s="1"/>
  <c r="K18" i="1" l="1"/>
</calcChain>
</file>

<file path=xl/comments1.xml><?xml version="1.0" encoding="utf-8"?>
<comments xmlns="http://schemas.openxmlformats.org/spreadsheetml/2006/main">
  <authors>
    <author>Reviewer</author>
  </authors>
  <commentList>
    <comment ref="C19" authorId="0">
      <text>
        <r>
          <rPr>
            <sz val="9"/>
            <color indexed="81"/>
            <rFont val="Tahoma"/>
            <family val="2"/>
          </rPr>
          <t>No more than Max acres/tank</t>
        </r>
      </text>
    </comment>
    <comment ref="C20" authorId="0">
      <text>
        <r>
          <rPr>
            <sz val="9"/>
            <color indexed="81"/>
            <rFont val="Tahoma"/>
            <family val="2"/>
          </rPr>
          <t>cup = 8 oz.
pint = 16 oz.
quart = 32 oz.
gallon = 128 oz.</t>
        </r>
      </text>
    </comment>
  </commentList>
</comments>
</file>

<file path=xl/comments2.xml><?xml version="1.0" encoding="utf-8"?>
<comments xmlns="http://schemas.openxmlformats.org/spreadsheetml/2006/main">
  <authors>
    <author>Reviewer</author>
  </authors>
  <commentList>
    <comment ref="C79" authorId="0">
      <text>
        <r>
          <rPr>
            <sz val="9"/>
            <color indexed="81"/>
            <rFont val="Tahoma"/>
            <family val="2"/>
          </rPr>
          <t>No more than Max acres/tank</t>
        </r>
      </text>
    </comment>
    <comment ref="C80" authorId="0">
      <text>
        <r>
          <rPr>
            <sz val="9"/>
            <color indexed="81"/>
            <rFont val="Tahoma"/>
            <family val="2"/>
          </rPr>
          <t>cup = 8 oz.
pint = 16 oz.
quart = 32 oz.
gallon = 128 oz.</t>
        </r>
      </text>
    </comment>
  </commentList>
</comments>
</file>

<file path=xl/sharedStrings.xml><?xml version="1.0" encoding="utf-8"?>
<sst xmlns="http://schemas.openxmlformats.org/spreadsheetml/2006/main" count="346" uniqueCount="205">
  <si>
    <t>Name:</t>
  </si>
  <si>
    <t>Date:</t>
  </si>
  <si>
    <t>Nozzle 1</t>
  </si>
  <si>
    <t>Nozzle 2</t>
  </si>
  <si>
    <t>Nozzle 3</t>
  </si>
  <si>
    <t>Nozzle 4</t>
  </si>
  <si>
    <t>Nozzle 5</t>
  </si>
  <si>
    <t>Nozzle 6</t>
  </si>
  <si>
    <t>Nozzle 7</t>
  </si>
  <si>
    <t>Nozzle 8</t>
  </si>
  <si>
    <t>Nozzle 9</t>
  </si>
  <si>
    <t>Nozzle 10</t>
  </si>
  <si>
    <t>Nozzle Position</t>
  </si>
  <si>
    <t>Pump Pressure:</t>
  </si>
  <si>
    <t>Nozzle size and type:</t>
  </si>
  <si>
    <t>Time to travel 200 feet (seconds):</t>
  </si>
  <si>
    <t>Gallons per Acre</t>
  </si>
  <si>
    <t>Total Boom Spray Width (feet):</t>
  </si>
  <si>
    <t>Time to cover one acre (minutes):</t>
  </si>
  <si>
    <t>No. of Nozzles Tested</t>
  </si>
  <si>
    <t>Nozzle 11</t>
  </si>
  <si>
    <t>Nozzle 12</t>
  </si>
  <si>
    <t>Nozzle 13</t>
  </si>
  <si>
    <t>Nozzle 14</t>
  </si>
  <si>
    <t>Nozzle 15</t>
  </si>
  <si>
    <t>Nozzle 16</t>
  </si>
  <si>
    <t>Nozzle 17</t>
  </si>
  <si>
    <t>Nozzle 18</t>
  </si>
  <si>
    <t>Nozzle 19</t>
  </si>
  <si>
    <t>Nozzle 20</t>
  </si>
  <si>
    <t>Sprayer:</t>
  </si>
  <si>
    <t>Tractor:</t>
  </si>
  <si>
    <t>Step 1.</t>
  </si>
  <si>
    <t>Step 2.</t>
  </si>
  <si>
    <t>Step 3.</t>
  </si>
  <si>
    <t>Step 4.</t>
  </si>
  <si>
    <t>Step 5.</t>
  </si>
  <si>
    <t>Stop Watch</t>
  </si>
  <si>
    <t>Pen/Pencil</t>
  </si>
  <si>
    <t>Clip Board</t>
  </si>
  <si>
    <t>Before you start you will need:</t>
  </si>
  <si>
    <t>Step 6.</t>
  </si>
  <si>
    <t>Use the stop watch to time the collection from each nozzle in the beaker</t>
  </si>
  <si>
    <t>Step 8.</t>
  </si>
  <si>
    <t>Step 7.</t>
  </si>
  <si>
    <t>Record the amount of collected spray in the appropriate "Volume collected" cell for each nozzle</t>
  </si>
  <si>
    <t>Step 9.</t>
  </si>
  <si>
    <t>Step 10.</t>
  </si>
  <si>
    <t>Mark a distance of 200 feet to determine the time it will take for the spray rig to cover that distance</t>
  </si>
  <si>
    <t>Step 11.</t>
  </si>
  <si>
    <t xml:space="preserve"> </t>
  </si>
  <si>
    <t>Record the time (in seconds) it takes the rig to travel 200 feet (be sure the rig is up to full operating speed before it crosses the starting line)</t>
  </si>
  <si>
    <t>Boom Sprayer Calibration--Instructions</t>
  </si>
  <si>
    <t>Graduated Beaker (ounces or milliliters)</t>
  </si>
  <si>
    <t>To avoid over or under spray streaks each nozzle should vary less than 10% over or under the average of all the nozzles tested.</t>
  </si>
  <si>
    <t>Acres to spray</t>
  </si>
  <si>
    <t>Size of tank (gallons)</t>
  </si>
  <si>
    <t>Ounces</t>
  </si>
  <si>
    <t>Gallons</t>
  </si>
  <si>
    <t>Acres for this tank mix</t>
  </si>
  <si>
    <t>Product 1 into tank</t>
  </si>
  <si>
    <t>Product 2 into tank</t>
  </si>
  <si>
    <t>Adjustment to 15 seconds</t>
  </si>
  <si>
    <t>Time for each nozzle (seconds)</t>
  </si>
  <si>
    <t>Volume adjust to 15 seconds</t>
  </si>
  <si>
    <t>Record the time liquid was collected from each nozzle--the program will calcualte the collection volume to 15 seconds to determine the average and the variance.</t>
  </si>
  <si>
    <t>Enter the tank size, acres to be sprayed, and the rate per acre of the chemical(s) to be used. The program will calculate how many acres can be sprayed with one tank and the amount of chemical to mix in the tank. If the last tank will be a partial load enter the number of acres remaining and the program will calculate the gallons of water and chemical amounts needed to complete the job.</t>
  </si>
  <si>
    <t>Boom Sprayer Calibration Record</t>
  </si>
  <si>
    <t>mililiters</t>
  </si>
  <si>
    <t>ounces</t>
  </si>
  <si>
    <t>Average Nozzle Volume:</t>
  </si>
  <si>
    <t>Total 15 Second Volume:</t>
  </si>
  <si>
    <t>MPH</t>
  </si>
  <si>
    <t>200 feet</t>
  </si>
  <si>
    <t>Speed Calculated by:</t>
  </si>
  <si>
    <t>Speed Measurements:</t>
  </si>
  <si>
    <t>Product 1 rate/acre (ounces)</t>
  </si>
  <si>
    <t>Product 2 rate/acre (ounces)</t>
  </si>
  <si>
    <t>Product 3 rate/acre (ounces)</t>
  </si>
  <si>
    <t>Product 4 rate/acre (ounces)</t>
  </si>
  <si>
    <t>Product 5 rate/acre (ounces)</t>
  </si>
  <si>
    <t>Product 6 rate/acre (ounces)</t>
  </si>
  <si>
    <t>Product 3 into tank</t>
  </si>
  <si>
    <t>Product 4 into tank</t>
  </si>
  <si>
    <t>Product 5 into tank</t>
  </si>
  <si>
    <t>Product 6 into tank</t>
  </si>
  <si>
    <t>Be sure to clean your sprayer and use clean water for the calibration exercise. Make any necessary repairs before calibrating the equipment. Fill the sprayer tank with enough water that you won't run out (it is best to not run out of water before you are done calibrating your equipment).</t>
  </si>
  <si>
    <t>Measurement Unit:</t>
  </si>
  <si>
    <t>Nozzle variance</t>
  </si>
  <si>
    <t>Start the spray rig and get it up to the desired pressure. Record the pump pressure. It is critical to run the pump at the same pressure during both the calibration and spraying. Otherwise, the calibration will be off.</t>
  </si>
  <si>
    <t>Volume collected</t>
  </si>
  <si>
    <t>Data Collection</t>
  </si>
  <si>
    <t>Print the "Formulas" worksheet to record the data collection.</t>
  </si>
  <si>
    <t>Enter the name of the person doing the calibration, name of the spray rig, and the tractor or power unit used</t>
  </si>
  <si>
    <t>Data Entry</t>
  </si>
  <si>
    <t>Once Nozzle variation is in an acceptable range, and gallons per acre has been determined, you are ready to mix your chemical according to the label and begin field work.</t>
  </si>
  <si>
    <t>Gallons spray formula in tank</t>
  </si>
  <si>
    <r>
      <t xml:space="preserve">At this point you can take the information you collected and enter it into the "Formulas" worksheet. Be sure the correct "Measurement Unit" in cell J1 and the "Speed Caluclated by" in cell B6 are selected, otherwise the calculations will be off. This worksheet will automatically calculate the total test volume, average nozzle volume, nozzle variation, total boom volume, time to spray one acre and gallons per acre. </t>
    </r>
    <r>
      <rPr>
        <b/>
        <sz val="10"/>
        <rFont val="Arial"/>
        <family val="2"/>
      </rPr>
      <t>A color code has been built into the worksheet to indicate when nozzle variance is less than 7% (green), between 7 - 10% (yellow), or more than 10% (red) over or under the average of all the nozzles.</t>
    </r>
    <r>
      <rPr>
        <sz val="10"/>
        <rFont val="Arial"/>
        <family val="2"/>
      </rPr>
      <t xml:space="preserve"> If the "Nozzle variance" is more than 10% off from the average volume, replace worn nozzles or clean dirty nozzles, then repeat steps 6 &amp; 8 and record the corrected information.</t>
    </r>
  </si>
  <si>
    <t>Large Boom Sprayer Calibration Record</t>
  </si>
  <si>
    <t>Nozzle 21</t>
  </si>
  <si>
    <t>Nozzle 22</t>
  </si>
  <si>
    <t>Nozzle 23</t>
  </si>
  <si>
    <t>Nozzle 24</t>
  </si>
  <si>
    <t>Nozzle 25</t>
  </si>
  <si>
    <t>Nozzle 26</t>
  </si>
  <si>
    <t>Nozzle 27</t>
  </si>
  <si>
    <t>Nozzle 28</t>
  </si>
  <si>
    <t>Nozzle 29</t>
  </si>
  <si>
    <t>Nozzle 30</t>
  </si>
  <si>
    <t>Nozzle 31</t>
  </si>
  <si>
    <t>Nozzle 32</t>
  </si>
  <si>
    <t>Nozzle 33</t>
  </si>
  <si>
    <t>Nozzle 34</t>
  </si>
  <si>
    <t>Nozzle 35</t>
  </si>
  <si>
    <t>Nozzle 36</t>
  </si>
  <si>
    <t>Nozzle 37</t>
  </si>
  <si>
    <t>Nozzle 38</t>
  </si>
  <si>
    <t>Nozzle 39</t>
  </si>
  <si>
    <t>Nozzle 40</t>
  </si>
  <si>
    <t>Nozzle 41</t>
  </si>
  <si>
    <t>Nozzle 42</t>
  </si>
  <si>
    <t>Nozzle 43</t>
  </si>
  <si>
    <t>Nozzle 44</t>
  </si>
  <si>
    <t>Nozzle 45</t>
  </si>
  <si>
    <t>Nozzle 46</t>
  </si>
  <si>
    <t>Nozzle 47</t>
  </si>
  <si>
    <t>Nozzle 48</t>
  </si>
  <si>
    <t>Nozzle 49</t>
  </si>
  <si>
    <t>Nozzle 50</t>
  </si>
  <si>
    <t>Nozzle 51</t>
  </si>
  <si>
    <t>Nozzle 52</t>
  </si>
  <si>
    <t>Nozzle 53</t>
  </si>
  <si>
    <t>Nozzle 54</t>
  </si>
  <si>
    <t>Nozzle 55</t>
  </si>
  <si>
    <t>Nozzle 56</t>
  </si>
  <si>
    <t>Nozzle 57</t>
  </si>
  <si>
    <t>Nozzle 58</t>
  </si>
  <si>
    <t>Nozzle 59</t>
  </si>
  <si>
    <t>Nozzle 60</t>
  </si>
  <si>
    <t>Nozzle 61</t>
  </si>
  <si>
    <t>Nozzle 62</t>
  </si>
  <si>
    <t>Nozzle 63</t>
  </si>
  <si>
    <t>Nozzle 64</t>
  </si>
  <si>
    <t>Nozzle 65</t>
  </si>
  <si>
    <t>Nozzle 66</t>
  </si>
  <si>
    <t>Nozzle 67</t>
  </si>
  <si>
    <t>Nozzle 68</t>
  </si>
  <si>
    <t>Nozzle 69</t>
  </si>
  <si>
    <t>Nozzle 70</t>
  </si>
  <si>
    <t>Nozzle 71</t>
  </si>
  <si>
    <t>Nozzle 72</t>
  </si>
  <si>
    <t>Nozzle 73</t>
  </si>
  <si>
    <t>Nozzle 74</t>
  </si>
  <si>
    <t>Nozzle 75</t>
  </si>
  <si>
    <t>Nozzle 76</t>
  </si>
  <si>
    <t>Nozzle 77</t>
  </si>
  <si>
    <t>Nozzle 78</t>
  </si>
  <si>
    <t>Nozzle 79</t>
  </si>
  <si>
    <t>Nozzle 80</t>
  </si>
  <si>
    <t>Nozzle 81</t>
  </si>
  <si>
    <t>Nozzle 82</t>
  </si>
  <si>
    <t>Nozzle 83</t>
  </si>
  <si>
    <t>Nozzle 84</t>
  </si>
  <si>
    <t>Nozzle 85</t>
  </si>
  <si>
    <t>Nozzle 86</t>
  </si>
  <si>
    <t>Nozzle 87</t>
  </si>
  <si>
    <t>Nozzle 88</t>
  </si>
  <si>
    <t>Nozzle 89</t>
  </si>
  <si>
    <t>Nozzle 90</t>
  </si>
  <si>
    <t>Nozzle 91</t>
  </si>
  <si>
    <t>Nozzle 92</t>
  </si>
  <si>
    <t>Nozzle 93</t>
  </si>
  <si>
    <t>Nozzle 94</t>
  </si>
  <si>
    <t>Nozzle 95</t>
  </si>
  <si>
    <t>Nozzle 96</t>
  </si>
  <si>
    <t>Nozzle 97</t>
  </si>
  <si>
    <t>Nozzle 98</t>
  </si>
  <si>
    <t>Nozzle 99</t>
  </si>
  <si>
    <t>Nozzle 100</t>
  </si>
  <si>
    <t>Nozzle 101</t>
  </si>
  <si>
    <t>Nozzle 102</t>
  </si>
  <si>
    <t>Nozzle 103</t>
  </si>
  <si>
    <t>Nozzle 104</t>
  </si>
  <si>
    <t>Nozzle 105</t>
  </si>
  <si>
    <t>Nozzle 106</t>
  </si>
  <si>
    <t>Nozzle 107</t>
  </si>
  <si>
    <t>Nozzle 108</t>
  </si>
  <si>
    <t>Nozzle 109</t>
  </si>
  <si>
    <t>Nozzle 110</t>
  </si>
  <si>
    <t>Nozzle 111</t>
  </si>
  <si>
    <t>Nozzle 112</t>
  </si>
  <si>
    <t>Nozzle 113</t>
  </si>
  <si>
    <t>Nozzle 114</t>
  </si>
  <si>
    <t>Nozzle 115</t>
  </si>
  <si>
    <t>Nozzle 116</t>
  </si>
  <si>
    <t>Nozzle 117</t>
  </si>
  <si>
    <t>Nozzle 118</t>
  </si>
  <si>
    <t>Nozzle 119</t>
  </si>
  <si>
    <t>Nozzle 120</t>
  </si>
  <si>
    <t>Average Nozzle Volume (milliliters):</t>
  </si>
  <si>
    <t>Total 15 Second Volume (milliliters):</t>
  </si>
  <si>
    <r>
      <t xml:space="preserve">This spreadsheet was designed to simplify the calibration of your boom sprayer. These step-by-step instructions should help you make sure your spray equipment is running properly and efficiently. If your equipment is used frequently then you should calibrate your equipment more than once each year. If your equipment is used infrequently then your equipment should be calibrated at least once each year. If your boom sprayer has 20 nozzles or less use the "Formulas 1-20" worksheet, if it is larger use the "Formulas 1-120" worksheet. It is very important that you use the same equipment for calibration and actual field work. </t>
    </r>
    <r>
      <rPr>
        <b/>
        <sz val="10"/>
        <rFont val="Arial"/>
        <family val="2"/>
      </rPr>
      <t>Do not switch your power units</t>
    </r>
    <r>
      <rPr>
        <sz val="10"/>
        <rFont val="Arial"/>
        <family val="2"/>
      </rPr>
      <t>.</t>
    </r>
  </si>
  <si>
    <t>On the correct "Formulas" worksheet select the "Measurement Unit" in cell J1--"ounces" or "mililiters".</t>
  </si>
  <si>
    <t>On the "Formulas" worksheet select the "Speed Calculated by" choice in cell B6. (If "MPH" is selected use the speedometer on the power unit or the speed tracking with a GPS unit and enter it for the "Speed Measurements". If "200 feet" is selected use steps 10 &amp; 11 to determine the time required to cover 200 feet.)</t>
  </si>
  <si>
    <t>Enter the date of the test, the type of nozzle installed on the spray rig (note: all nozzles need to be the same in order for the program to calibrate properly), and the number of nozzles.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</si>
</sst>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font>
    <font>
      <sz val="8"/>
      <name val="Arial"/>
      <family val="2"/>
    </font>
    <font>
      <b/>
      <sz val="14"/>
      <name val="Arial"/>
      <family val="2"/>
    </font>
    <font>
      <b/>
      <sz val="10"/>
      <name val="Arial"/>
      <family val="2"/>
    </font>
    <font>
      <sz val="10"/>
      <name val="Arial"/>
      <family val="2"/>
    </font>
    <font>
      <sz val="9"/>
      <color indexed="81"/>
      <name val="Tahoma"/>
      <family val="2"/>
    </font>
  </fonts>
  <fills count="7">
    <fill>
      <patternFill patternType="none"/>
    </fill>
    <fill>
      <patternFill patternType="gray125"/>
    </fill>
    <fill>
      <patternFill patternType="solid">
        <fgColor indexed="63"/>
        <bgColor indexed="64"/>
      </patternFill>
    </fill>
    <fill>
      <patternFill patternType="solid">
        <fgColor indexed="43"/>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0" fillId="0" borderId="1" xfId="0" applyBorder="1" applyProtection="1">
      <protection locked="0"/>
    </xf>
    <xf numFmtId="14" fontId="0" fillId="0" borderId="1" xfId="0" applyNumberFormat="1" applyBorder="1" applyProtection="1">
      <protection locked="0"/>
    </xf>
    <xf numFmtId="0" fontId="0" fillId="0" borderId="2" xfId="0" applyBorder="1" applyProtection="1">
      <protection locked="0"/>
    </xf>
    <xf numFmtId="0" fontId="0" fillId="2" borderId="0" xfId="0" applyFill="1" applyBorder="1" applyProtection="1"/>
    <xf numFmtId="0" fontId="0" fillId="0" borderId="0" xfId="0" applyAlignment="1">
      <alignment horizontal="left" wrapText="1"/>
    </xf>
    <xf numFmtId="0" fontId="0" fillId="0" borderId="0" xfId="0" applyAlignment="1">
      <alignment wrapText="1"/>
    </xf>
    <xf numFmtId="0" fontId="0" fillId="0" borderId="0" xfId="0" applyProtection="1"/>
    <xf numFmtId="0" fontId="0" fillId="4" borderId="2" xfId="0" applyFill="1" applyBorder="1" applyProtection="1">
      <protection locked="0"/>
    </xf>
    <xf numFmtId="0" fontId="0" fillId="4" borderId="3" xfId="0" applyFill="1" applyBorder="1" applyProtection="1">
      <protection locked="0"/>
    </xf>
    <xf numFmtId="1" fontId="0" fillId="0" borderId="1" xfId="0" applyNumberFormat="1" applyBorder="1" applyProtection="1">
      <protection locked="0"/>
    </xf>
    <xf numFmtId="0" fontId="2" fillId="3" borderId="0" xfId="0" applyFont="1" applyFill="1" applyAlignment="1" applyProtection="1"/>
    <xf numFmtId="10" fontId="0" fillId="3" borderId="2" xfId="0" applyNumberFormat="1" applyFill="1" applyBorder="1" applyProtection="1"/>
    <xf numFmtId="0" fontId="0" fillId="4" borderId="0" xfId="0" applyFill="1" applyBorder="1" applyProtection="1">
      <protection locked="0"/>
    </xf>
    <xf numFmtId="0" fontId="0" fillId="4" borderId="0" xfId="0" applyFill="1" applyProtection="1">
      <protection locked="0"/>
    </xf>
    <xf numFmtId="0" fontId="4" fillId="0" borderId="0" xfId="0" applyFont="1" applyAlignment="1">
      <alignment wrapText="1"/>
    </xf>
    <xf numFmtId="0" fontId="4" fillId="0" borderId="0" xfId="0" applyFont="1"/>
    <xf numFmtId="0" fontId="4" fillId="0" borderId="0" xfId="0" applyFont="1" applyAlignment="1">
      <alignment vertical="top"/>
    </xf>
    <xf numFmtId="0" fontId="4" fillId="0" borderId="0" xfId="0" applyFont="1" applyAlignment="1">
      <alignment vertical="top" wrapText="1"/>
    </xf>
    <xf numFmtId="0" fontId="4" fillId="5" borderId="4" xfId="0" applyFont="1" applyFill="1" applyBorder="1" applyProtection="1"/>
    <xf numFmtId="0" fontId="4" fillId="5" borderId="5" xfId="0" applyFont="1" applyFill="1" applyBorder="1" applyProtection="1"/>
    <xf numFmtId="0" fontId="0" fillId="5" borderId="6" xfId="0" applyFill="1" applyBorder="1" applyProtection="1"/>
    <xf numFmtId="0" fontId="4" fillId="5" borderId="7" xfId="0" applyFont="1" applyFill="1" applyBorder="1" applyProtection="1"/>
    <xf numFmtId="0" fontId="4" fillId="5" borderId="0" xfId="0" applyFont="1" applyFill="1" applyBorder="1" applyProtection="1"/>
    <xf numFmtId="0" fontId="0" fillId="5" borderId="8" xfId="0" applyFill="1" applyBorder="1" applyProtection="1"/>
    <xf numFmtId="0" fontId="0" fillId="5" borderId="0" xfId="0" applyFill="1" applyBorder="1" applyProtection="1"/>
    <xf numFmtId="0" fontId="4" fillId="5" borderId="9" xfId="0" applyFont="1" applyFill="1" applyBorder="1" applyProtection="1"/>
    <xf numFmtId="0" fontId="4" fillId="5" borderId="1" xfId="0" applyFont="1" applyFill="1" applyBorder="1" applyProtection="1"/>
    <xf numFmtId="0" fontId="0" fillId="5" borderId="10" xfId="0" applyFill="1" applyBorder="1" applyProtection="1"/>
    <xf numFmtId="0" fontId="0" fillId="6" borderId="2" xfId="0" applyFill="1" applyBorder="1" applyProtection="1"/>
    <xf numFmtId="0" fontId="0" fillId="6" borderId="11" xfId="0" applyFill="1" applyBorder="1" applyProtection="1"/>
    <xf numFmtId="2" fontId="0" fillId="6" borderId="1" xfId="0" applyNumberFormat="1" applyFill="1" applyBorder="1" applyProtection="1"/>
    <xf numFmtId="2" fontId="4" fillId="6" borderId="11" xfId="0" applyNumberFormat="1" applyFont="1" applyFill="1" applyBorder="1" applyProtection="1"/>
    <xf numFmtId="2" fontId="0" fillId="6" borderId="11" xfId="0" applyNumberFormat="1" applyFill="1" applyBorder="1" applyProtection="1"/>
    <xf numFmtId="2" fontId="0" fillId="6" borderId="2" xfId="0" applyNumberFormat="1" applyFill="1" applyBorder="1" applyProtection="1"/>
    <xf numFmtId="2" fontId="0" fillId="6" borderId="3" xfId="0" applyNumberFormat="1" applyFill="1" applyBorder="1" applyProtection="1"/>
    <xf numFmtId="0" fontId="0" fillId="5" borderId="0" xfId="0" applyFill="1" applyProtection="1"/>
    <xf numFmtId="0" fontId="0" fillId="5" borderId="0" xfId="0" applyFill="1" applyAlignment="1" applyProtection="1">
      <alignment horizontal="right"/>
    </xf>
    <xf numFmtId="0" fontId="4" fillId="5" borderId="0" xfId="0" applyFont="1" applyFill="1" applyAlignment="1" applyProtection="1">
      <alignment horizontal="right"/>
    </xf>
    <xf numFmtId="0" fontId="0" fillId="5" borderId="2" xfId="0" applyFill="1" applyBorder="1" applyProtection="1"/>
    <xf numFmtId="0" fontId="4" fillId="5" borderId="2" xfId="0" applyFont="1" applyFill="1" applyBorder="1" applyProtection="1"/>
    <xf numFmtId="0" fontId="0" fillId="5" borderId="2" xfId="0" applyFill="1" applyBorder="1" applyAlignment="1" applyProtection="1">
      <alignment horizontal="left"/>
    </xf>
    <xf numFmtId="0" fontId="4" fillId="5" borderId="2" xfId="0" applyFont="1" applyFill="1" applyBorder="1" applyAlignment="1" applyProtection="1">
      <alignment horizontal="left"/>
    </xf>
    <xf numFmtId="0" fontId="0" fillId="5" borderId="0" xfId="0" applyFill="1" applyBorder="1" applyAlignment="1" applyProtection="1">
      <alignment horizontal="left"/>
    </xf>
    <xf numFmtId="0" fontId="0" fillId="5" borderId="2" xfId="0" applyFill="1" applyBorder="1" applyAlignment="1" applyProtection="1">
      <alignment horizontal="right"/>
    </xf>
    <xf numFmtId="0" fontId="0" fillId="5" borderId="5" xfId="0" applyFill="1" applyBorder="1" applyProtection="1"/>
    <xf numFmtId="0" fontId="0" fillId="5" borderId="1" xfId="0" applyFill="1" applyBorder="1" applyProtection="1"/>
    <xf numFmtId="0" fontId="0" fillId="2" borderId="0" xfId="0" applyFill="1" applyBorder="1" applyAlignment="1" applyProtection="1">
      <alignment horizontal="left"/>
    </xf>
    <xf numFmtId="0" fontId="4" fillId="5" borderId="0" xfId="0" applyFont="1" applyFill="1" applyProtection="1"/>
    <xf numFmtId="1" fontId="0" fillId="6" borderId="1" xfId="0" applyNumberFormat="1" applyFill="1" applyBorder="1" applyProtection="1"/>
    <xf numFmtId="0" fontId="0" fillId="5" borderId="0" xfId="0" applyFill="1" applyBorder="1" applyAlignment="1" applyProtection="1"/>
    <xf numFmtId="0" fontId="0" fillId="0" borderId="0" xfId="0" applyFill="1" applyBorder="1" applyProtection="1"/>
    <xf numFmtId="0" fontId="0" fillId="5" borderId="0" xfId="0" applyFill="1" applyBorder="1" applyAlignment="1" applyProtection="1">
      <alignment horizontal="right"/>
    </xf>
    <xf numFmtId="14" fontId="0" fillId="5" borderId="0" xfId="0" applyNumberFormat="1" applyFill="1" applyBorder="1" applyProtection="1"/>
    <xf numFmtId="0" fontId="0" fillId="0" borderId="0" xfId="0" applyAlignment="1">
      <alignment horizontal="left" wrapText="1"/>
    </xf>
    <xf numFmtId="0" fontId="4" fillId="0" borderId="0" xfId="0" applyFont="1" applyAlignment="1">
      <alignment horizontal="left" wrapText="1"/>
    </xf>
    <xf numFmtId="0" fontId="4" fillId="0" borderId="0" xfId="0" applyFont="1" applyAlignment="1">
      <alignment horizontal="center"/>
    </xf>
    <xf numFmtId="0" fontId="0" fillId="0" borderId="0" xfId="0" applyAlignment="1">
      <alignment horizontal="center"/>
    </xf>
    <xf numFmtId="0" fontId="4" fillId="0" borderId="12" xfId="0" applyFont="1" applyBorder="1" applyAlignment="1">
      <alignment horizontal="left" vertical="top" wrapText="1" readingOrder="1"/>
    </xf>
    <xf numFmtId="0" fontId="0" fillId="0" borderId="11" xfId="0" applyBorder="1"/>
    <xf numFmtId="0" fontId="0" fillId="0" borderId="13" xfId="0" applyBorder="1"/>
    <xf numFmtId="0" fontId="4" fillId="0" borderId="12" xfId="0" applyFont="1" applyBorder="1" applyAlignment="1">
      <alignment horizontal="left" wrapText="1"/>
    </xf>
    <xf numFmtId="0" fontId="0" fillId="0" borderId="11" xfId="0" applyBorder="1" applyAlignment="1">
      <alignment horizontal="left" wrapText="1"/>
    </xf>
    <xf numFmtId="0" fontId="0" fillId="0" borderId="13" xfId="0" applyBorder="1" applyAlignment="1">
      <alignment horizontal="left" wrapText="1"/>
    </xf>
    <xf numFmtId="0" fontId="2" fillId="0" borderId="0" xfId="0" applyFont="1" applyAlignment="1">
      <alignment horizontal="center"/>
    </xf>
    <xf numFmtId="0" fontId="3" fillId="0" borderId="0" xfId="0" applyFont="1" applyAlignment="1">
      <alignment horizontal="center"/>
    </xf>
    <xf numFmtId="0" fontId="0" fillId="0" borderId="12" xfId="0" applyBorder="1" applyAlignment="1">
      <alignment horizontal="left" wrapText="1"/>
    </xf>
    <xf numFmtId="0" fontId="4" fillId="0" borderId="5" xfId="0" applyFont="1" applyBorder="1" applyAlignment="1">
      <alignment horizontal="left" vertical="top" wrapText="1"/>
    </xf>
    <xf numFmtId="0" fontId="0" fillId="0" borderId="5" xfId="0" applyBorder="1" applyAlignment="1">
      <alignment horizontal="left" vertical="top" wrapText="1"/>
    </xf>
    <xf numFmtId="0" fontId="2" fillId="0" borderId="0" xfId="0" applyFont="1" applyFill="1" applyAlignment="1" applyProtection="1">
      <alignment horizontal="left"/>
      <protection locked="0"/>
    </xf>
    <xf numFmtId="0" fontId="0" fillId="5" borderId="1" xfId="0" applyFill="1" applyBorder="1" applyAlignment="1" applyProtection="1">
      <alignment horizontal="right"/>
    </xf>
    <xf numFmtId="0" fontId="0" fillId="0" borderId="1" xfId="0" applyBorder="1" applyAlignment="1" applyProtection="1">
      <alignment horizontal="left"/>
      <protection locked="0"/>
    </xf>
    <xf numFmtId="0" fontId="4" fillId="0" borderId="1" xfId="0" applyFont="1" applyBorder="1" applyAlignment="1" applyProtection="1">
      <alignment horizontal="left"/>
      <protection locked="0"/>
    </xf>
    <xf numFmtId="0" fontId="2" fillId="3" borderId="0" xfId="0" applyFont="1" applyFill="1" applyAlignment="1" applyProtection="1">
      <alignment horizontal="center"/>
    </xf>
    <xf numFmtId="0" fontId="2" fillId="3" borderId="0" xfId="0" applyFont="1" applyFill="1" applyAlignment="1" applyProtection="1">
      <alignment horizontal="right"/>
    </xf>
  </cellXfs>
  <cellStyles count="1">
    <cellStyle name="Normal" xfId="0" builtinId="0"/>
  </cellStyles>
  <dxfs count="70">
    <dxf>
      <fill>
        <patternFill>
          <bgColor rgb="FFE9EE12"/>
        </patternFill>
      </fill>
    </dxf>
    <dxf>
      <fill>
        <patternFill>
          <bgColor theme="6" tint="0.39994506668294322"/>
        </patternFill>
      </fill>
    </dxf>
    <dxf>
      <fill>
        <patternFill>
          <bgColor rgb="FFEDF20E"/>
        </patternFill>
      </fill>
    </dxf>
    <dxf>
      <fill>
        <patternFill>
          <bgColor rgb="FFFF6464"/>
        </patternFill>
      </fill>
    </dxf>
    <dxf>
      <fill>
        <patternFill>
          <bgColor rgb="FFFF6464"/>
        </patternFill>
      </fill>
    </dxf>
    <dxf>
      <fill>
        <patternFill>
          <bgColor rgb="FFE9EE12"/>
        </patternFill>
      </fill>
    </dxf>
    <dxf>
      <fill>
        <patternFill>
          <bgColor theme="6" tint="0.39994506668294322"/>
        </patternFill>
      </fill>
    </dxf>
    <dxf>
      <fill>
        <patternFill>
          <bgColor rgb="FFEDF20E"/>
        </patternFill>
      </fill>
    </dxf>
    <dxf>
      <fill>
        <patternFill>
          <bgColor rgb="FFFF6464"/>
        </patternFill>
      </fill>
    </dxf>
    <dxf>
      <fill>
        <patternFill>
          <bgColor rgb="FFFF6464"/>
        </patternFill>
      </fill>
    </dxf>
    <dxf>
      <fill>
        <patternFill>
          <bgColor rgb="FFE9EE12"/>
        </patternFill>
      </fill>
    </dxf>
    <dxf>
      <fill>
        <patternFill>
          <bgColor theme="6" tint="0.39994506668294322"/>
        </patternFill>
      </fill>
    </dxf>
    <dxf>
      <fill>
        <patternFill>
          <bgColor rgb="FFEDF20E"/>
        </patternFill>
      </fill>
    </dxf>
    <dxf>
      <fill>
        <patternFill>
          <bgColor rgb="FFFF6464"/>
        </patternFill>
      </fill>
    </dxf>
    <dxf>
      <fill>
        <patternFill>
          <bgColor rgb="FFFF6464"/>
        </patternFill>
      </fill>
    </dxf>
    <dxf>
      <fill>
        <patternFill>
          <bgColor rgb="FFE9EE12"/>
        </patternFill>
      </fill>
    </dxf>
    <dxf>
      <fill>
        <patternFill>
          <bgColor theme="6" tint="0.39994506668294322"/>
        </patternFill>
      </fill>
    </dxf>
    <dxf>
      <fill>
        <patternFill>
          <bgColor rgb="FFEDF20E"/>
        </patternFill>
      </fill>
    </dxf>
    <dxf>
      <fill>
        <patternFill>
          <bgColor rgb="FFFF6464"/>
        </patternFill>
      </fill>
    </dxf>
    <dxf>
      <fill>
        <patternFill>
          <bgColor rgb="FFFF6464"/>
        </patternFill>
      </fill>
    </dxf>
    <dxf>
      <fill>
        <patternFill>
          <bgColor rgb="FFE9EE12"/>
        </patternFill>
      </fill>
    </dxf>
    <dxf>
      <fill>
        <patternFill>
          <bgColor theme="6" tint="0.39994506668294322"/>
        </patternFill>
      </fill>
    </dxf>
    <dxf>
      <fill>
        <patternFill>
          <bgColor rgb="FFEDF20E"/>
        </patternFill>
      </fill>
    </dxf>
    <dxf>
      <fill>
        <patternFill>
          <bgColor rgb="FFFF6464"/>
        </patternFill>
      </fill>
    </dxf>
    <dxf>
      <fill>
        <patternFill>
          <bgColor rgb="FFFF6464"/>
        </patternFill>
      </fill>
    </dxf>
    <dxf>
      <fill>
        <patternFill>
          <bgColor rgb="FFE9EE12"/>
        </patternFill>
      </fill>
    </dxf>
    <dxf>
      <fill>
        <patternFill>
          <bgColor theme="6" tint="0.39994506668294322"/>
        </patternFill>
      </fill>
    </dxf>
    <dxf>
      <fill>
        <patternFill>
          <bgColor rgb="FFEDF20E"/>
        </patternFill>
      </fill>
    </dxf>
    <dxf>
      <fill>
        <patternFill>
          <bgColor rgb="FFFF6464"/>
        </patternFill>
      </fill>
    </dxf>
    <dxf>
      <fill>
        <patternFill>
          <bgColor rgb="FFFF6464"/>
        </patternFill>
      </fill>
    </dxf>
    <dxf>
      <fill>
        <patternFill>
          <bgColor rgb="FFE9EE12"/>
        </patternFill>
      </fill>
    </dxf>
    <dxf>
      <fill>
        <patternFill>
          <bgColor theme="6" tint="0.39994506668294322"/>
        </patternFill>
      </fill>
    </dxf>
    <dxf>
      <fill>
        <patternFill>
          <bgColor rgb="FFEDF20E"/>
        </patternFill>
      </fill>
    </dxf>
    <dxf>
      <fill>
        <patternFill>
          <bgColor rgb="FFFF6464"/>
        </patternFill>
      </fill>
    </dxf>
    <dxf>
      <fill>
        <patternFill>
          <bgColor rgb="FFFF6464"/>
        </patternFill>
      </fill>
    </dxf>
    <dxf>
      <fill>
        <patternFill>
          <bgColor rgb="FFE9EE12"/>
        </patternFill>
      </fill>
    </dxf>
    <dxf>
      <fill>
        <patternFill>
          <bgColor theme="6" tint="0.39994506668294322"/>
        </patternFill>
      </fill>
    </dxf>
    <dxf>
      <fill>
        <patternFill>
          <bgColor rgb="FFEDF20E"/>
        </patternFill>
      </fill>
    </dxf>
    <dxf>
      <fill>
        <patternFill>
          <bgColor rgb="FFFF6464"/>
        </patternFill>
      </fill>
    </dxf>
    <dxf>
      <fill>
        <patternFill>
          <bgColor rgb="FFFF6464"/>
        </patternFill>
      </fill>
    </dxf>
    <dxf>
      <fill>
        <patternFill>
          <bgColor rgb="FFE9EE12"/>
        </patternFill>
      </fill>
    </dxf>
    <dxf>
      <fill>
        <patternFill>
          <bgColor theme="6" tint="0.39994506668294322"/>
        </patternFill>
      </fill>
    </dxf>
    <dxf>
      <fill>
        <patternFill>
          <bgColor rgb="FFEDF20E"/>
        </patternFill>
      </fill>
    </dxf>
    <dxf>
      <fill>
        <patternFill>
          <bgColor rgb="FFFF6464"/>
        </patternFill>
      </fill>
    </dxf>
    <dxf>
      <fill>
        <patternFill>
          <bgColor rgb="FFFF6464"/>
        </patternFill>
      </fill>
    </dxf>
    <dxf>
      <fill>
        <patternFill>
          <bgColor rgb="FFE9EE12"/>
        </patternFill>
      </fill>
    </dxf>
    <dxf>
      <fill>
        <patternFill>
          <bgColor theme="6" tint="0.39994506668294322"/>
        </patternFill>
      </fill>
    </dxf>
    <dxf>
      <fill>
        <patternFill>
          <bgColor rgb="FFEDF20E"/>
        </patternFill>
      </fill>
    </dxf>
    <dxf>
      <fill>
        <patternFill>
          <bgColor rgb="FFFF6464"/>
        </patternFill>
      </fill>
    </dxf>
    <dxf>
      <fill>
        <patternFill>
          <bgColor rgb="FFFF6464"/>
        </patternFill>
      </fill>
    </dxf>
    <dxf>
      <fill>
        <patternFill>
          <bgColor rgb="FFE9EE12"/>
        </patternFill>
      </fill>
    </dxf>
    <dxf>
      <fill>
        <patternFill>
          <bgColor theme="6" tint="0.39994506668294322"/>
        </patternFill>
      </fill>
    </dxf>
    <dxf>
      <fill>
        <patternFill>
          <bgColor rgb="FFEDF20E"/>
        </patternFill>
      </fill>
    </dxf>
    <dxf>
      <fill>
        <patternFill>
          <bgColor rgb="FFFF6464"/>
        </patternFill>
      </fill>
    </dxf>
    <dxf>
      <fill>
        <patternFill>
          <bgColor rgb="FFFF6464"/>
        </patternFill>
      </fill>
    </dxf>
    <dxf>
      <fill>
        <patternFill>
          <bgColor rgb="FFE9EE12"/>
        </patternFill>
      </fill>
    </dxf>
    <dxf>
      <fill>
        <patternFill>
          <bgColor theme="6" tint="0.39994506668294322"/>
        </patternFill>
      </fill>
    </dxf>
    <dxf>
      <fill>
        <patternFill>
          <bgColor rgb="FFEDF20E"/>
        </patternFill>
      </fill>
    </dxf>
    <dxf>
      <fill>
        <patternFill>
          <bgColor rgb="FFFF6464"/>
        </patternFill>
      </fill>
    </dxf>
    <dxf>
      <fill>
        <patternFill>
          <bgColor rgb="FFFF6464"/>
        </patternFill>
      </fill>
    </dxf>
    <dxf>
      <fill>
        <patternFill>
          <bgColor theme="6" tint="0.39994506668294322"/>
        </patternFill>
      </fill>
    </dxf>
    <dxf>
      <fill>
        <patternFill>
          <bgColor rgb="FFEDF20E"/>
        </patternFill>
      </fill>
    </dxf>
    <dxf>
      <fill>
        <patternFill>
          <bgColor rgb="FFFF6464"/>
        </patternFill>
      </fill>
    </dxf>
    <dxf>
      <fill>
        <patternFill>
          <bgColor rgb="FFFF6464"/>
        </patternFill>
      </fill>
    </dxf>
    <dxf>
      <fill>
        <patternFill>
          <bgColor rgb="FFE9EE12"/>
        </patternFill>
      </fill>
    </dxf>
    <dxf>
      <fill>
        <patternFill>
          <bgColor rgb="FFE9EE12"/>
        </patternFill>
      </fill>
    </dxf>
    <dxf>
      <fill>
        <patternFill>
          <bgColor theme="6" tint="0.39994506668294322"/>
        </patternFill>
      </fill>
    </dxf>
    <dxf>
      <fill>
        <patternFill>
          <bgColor rgb="FFEDF20E"/>
        </patternFill>
      </fill>
    </dxf>
    <dxf>
      <fill>
        <patternFill>
          <bgColor rgb="FFFF6464"/>
        </patternFill>
      </fill>
    </dxf>
    <dxf>
      <fill>
        <patternFill>
          <bgColor rgb="FFFF646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tabSelected="1" workbookViewId="0">
      <selection sqref="A1:K1"/>
    </sheetView>
  </sheetViews>
  <sheetFormatPr defaultRowHeight="12.75" x14ac:dyDescent="0.2"/>
  <cols>
    <col min="9" max="9" width="8.5703125" customWidth="1"/>
    <col min="10" max="10" width="7" customWidth="1"/>
    <col min="11" max="11" width="8.5703125" customWidth="1"/>
  </cols>
  <sheetData>
    <row r="1" spans="1:11" ht="18" x14ac:dyDescent="0.25">
      <c r="A1" s="64" t="s">
        <v>52</v>
      </c>
      <c r="B1" s="65"/>
      <c r="C1" s="65"/>
      <c r="D1" s="65"/>
      <c r="E1" s="65"/>
      <c r="F1" s="65"/>
      <c r="G1" s="65"/>
      <c r="H1" s="65"/>
      <c r="I1" s="65"/>
      <c r="J1" s="65"/>
      <c r="K1" s="65"/>
    </row>
    <row r="2" spans="1:11" ht="78.75" customHeight="1" x14ac:dyDescent="0.2">
      <c r="A2" s="61" t="s">
        <v>201</v>
      </c>
      <c r="B2" s="62"/>
      <c r="C2" s="62"/>
      <c r="D2" s="62"/>
      <c r="E2" s="62"/>
      <c r="F2" s="62"/>
      <c r="G2" s="62"/>
      <c r="H2" s="62"/>
      <c r="I2" s="62"/>
      <c r="J2" s="62"/>
      <c r="K2" s="63"/>
    </row>
    <row r="3" spans="1:11" ht="5.25" customHeight="1" x14ac:dyDescent="0.2">
      <c r="A3" s="5"/>
      <c r="B3" s="5"/>
      <c r="C3" s="5"/>
      <c r="D3" s="5"/>
      <c r="E3" s="5"/>
      <c r="F3" s="5"/>
      <c r="G3" s="5"/>
      <c r="H3" s="5"/>
      <c r="I3" s="5"/>
      <c r="J3" s="5"/>
      <c r="K3" s="5"/>
    </row>
    <row r="4" spans="1:11" ht="25.5" customHeight="1" x14ac:dyDescent="0.2">
      <c r="A4" s="66" t="s">
        <v>54</v>
      </c>
      <c r="B4" s="62"/>
      <c r="C4" s="62"/>
      <c r="D4" s="62"/>
      <c r="E4" s="62"/>
      <c r="F4" s="62"/>
      <c r="G4" s="62"/>
      <c r="H4" s="62"/>
      <c r="I4" s="62"/>
      <c r="J4" s="62"/>
      <c r="K4" s="63"/>
    </row>
    <row r="5" spans="1:11" ht="5.25" customHeight="1" x14ac:dyDescent="0.2">
      <c r="A5" s="5"/>
      <c r="B5" s="5"/>
      <c r="C5" s="5"/>
      <c r="D5" s="5"/>
      <c r="E5" s="5"/>
      <c r="F5" s="5"/>
      <c r="G5" s="5"/>
      <c r="H5" s="5"/>
      <c r="I5" s="5"/>
      <c r="J5" s="5"/>
      <c r="K5" s="5"/>
    </row>
    <row r="6" spans="1:11" ht="38.25" customHeight="1" x14ac:dyDescent="0.2">
      <c r="A6" s="66" t="s">
        <v>86</v>
      </c>
      <c r="B6" s="62"/>
      <c r="C6" s="62"/>
      <c r="D6" s="62"/>
      <c r="E6" s="62"/>
      <c r="F6" s="62"/>
      <c r="G6" s="62"/>
      <c r="H6" s="62"/>
      <c r="I6" s="62"/>
      <c r="J6" s="62"/>
      <c r="K6" s="63"/>
    </row>
    <row r="7" spans="1:11" ht="7.5" customHeight="1" x14ac:dyDescent="0.2">
      <c r="A7" s="5"/>
      <c r="B7" s="5"/>
      <c r="C7" s="5"/>
      <c r="D7" s="5"/>
      <c r="E7" s="5"/>
      <c r="F7" s="5"/>
      <c r="G7" s="5"/>
      <c r="H7" s="5"/>
      <c r="I7" s="5"/>
      <c r="J7" s="5"/>
      <c r="K7" s="5"/>
    </row>
    <row r="8" spans="1:11" ht="12.75" customHeight="1" x14ac:dyDescent="0.2">
      <c r="A8" s="54" t="s">
        <v>40</v>
      </c>
      <c r="B8" s="54"/>
      <c r="C8" s="54"/>
      <c r="D8" s="54"/>
      <c r="E8" s="54"/>
      <c r="F8" s="54"/>
      <c r="G8" s="54"/>
      <c r="H8" s="54"/>
      <c r="I8" s="54"/>
      <c r="J8" s="54"/>
      <c r="K8" s="54"/>
    </row>
    <row r="9" spans="1:11" ht="12.75" customHeight="1" x14ac:dyDescent="0.2">
      <c r="A9" s="54" t="s">
        <v>37</v>
      </c>
      <c r="B9" s="54"/>
      <c r="C9" s="54" t="s">
        <v>38</v>
      </c>
      <c r="D9" s="54"/>
      <c r="E9" s="54" t="s">
        <v>53</v>
      </c>
      <c r="F9" s="54"/>
      <c r="G9" s="54"/>
      <c r="H9" s="54"/>
      <c r="I9" s="54" t="s">
        <v>39</v>
      </c>
      <c r="J9" s="54"/>
      <c r="K9" s="5"/>
    </row>
    <row r="10" spans="1:11" x14ac:dyDescent="0.2">
      <c r="A10" s="56" t="s">
        <v>91</v>
      </c>
      <c r="B10" s="57"/>
      <c r="C10" s="57"/>
      <c r="D10" s="57"/>
      <c r="E10" s="57"/>
      <c r="F10" s="57"/>
      <c r="G10" s="57"/>
      <c r="H10" s="57"/>
      <c r="I10" s="57"/>
      <c r="J10" s="57"/>
      <c r="K10" s="57"/>
    </row>
    <row r="11" spans="1:11" x14ac:dyDescent="0.2">
      <c r="A11" s="6" t="s">
        <v>32</v>
      </c>
      <c r="B11" s="55" t="s">
        <v>202</v>
      </c>
      <c r="C11" s="54"/>
      <c r="D11" s="54"/>
      <c r="E11" s="54"/>
      <c r="F11" s="54"/>
      <c r="G11" s="54"/>
      <c r="H11" s="54"/>
      <c r="I11" s="54"/>
      <c r="J11" s="54"/>
      <c r="K11" s="54"/>
    </row>
    <row r="12" spans="1:11" ht="54" customHeight="1" x14ac:dyDescent="0.2">
      <c r="A12" s="18" t="s">
        <v>33</v>
      </c>
      <c r="B12" s="55" t="s">
        <v>203</v>
      </c>
      <c r="C12" s="55"/>
      <c r="D12" s="55"/>
      <c r="E12" s="55"/>
      <c r="F12" s="55"/>
      <c r="G12" s="55"/>
      <c r="H12" s="55"/>
      <c r="I12" s="55"/>
      <c r="J12" s="55"/>
      <c r="K12" s="55"/>
    </row>
    <row r="13" spans="1:11" ht="26.25" customHeight="1" x14ac:dyDescent="0.2">
      <c r="A13" s="17" t="s">
        <v>34</v>
      </c>
      <c r="B13" s="55" t="s">
        <v>93</v>
      </c>
      <c r="C13" s="54"/>
      <c r="D13" s="54"/>
      <c r="E13" s="54"/>
      <c r="F13" s="54"/>
      <c r="G13" s="54"/>
      <c r="H13" s="54"/>
      <c r="I13" s="54"/>
      <c r="J13" s="54"/>
      <c r="K13" s="54"/>
    </row>
    <row r="14" spans="1:11" ht="25.5" customHeight="1" x14ac:dyDescent="0.2">
      <c r="A14" s="17" t="s">
        <v>35</v>
      </c>
      <c r="B14" s="55" t="s">
        <v>204</v>
      </c>
      <c r="C14" s="55"/>
      <c r="D14" s="55"/>
      <c r="E14" s="55"/>
      <c r="F14" s="55"/>
      <c r="G14" s="55"/>
      <c r="H14" s="55"/>
      <c r="I14" s="55"/>
      <c r="J14" s="55"/>
      <c r="K14" s="55"/>
    </row>
    <row r="15" spans="1:11" x14ac:dyDescent="0.2">
      <c r="A15" s="15" t="s">
        <v>36</v>
      </c>
      <c r="B15" s="55" t="s">
        <v>92</v>
      </c>
      <c r="C15" s="55"/>
      <c r="D15" s="55"/>
      <c r="E15" s="55"/>
      <c r="F15" s="55"/>
      <c r="G15" s="55"/>
      <c r="H15" s="55"/>
      <c r="I15" s="55"/>
      <c r="J15" s="55"/>
      <c r="K15" s="55"/>
    </row>
    <row r="16" spans="1:11" ht="25.5" customHeight="1" x14ac:dyDescent="0.2">
      <c r="A16" s="17" t="s">
        <v>41</v>
      </c>
      <c r="B16" s="55" t="s">
        <v>89</v>
      </c>
      <c r="C16" s="55"/>
      <c r="D16" s="55"/>
      <c r="E16" s="55"/>
      <c r="F16" s="55"/>
      <c r="G16" s="55"/>
      <c r="H16" s="55"/>
      <c r="I16" s="55"/>
      <c r="J16" s="55"/>
      <c r="K16" s="55"/>
    </row>
    <row r="17" spans="1:11" ht="12.75" customHeight="1" x14ac:dyDescent="0.2">
      <c r="A17" s="16" t="s">
        <v>44</v>
      </c>
      <c r="B17" s="54" t="s">
        <v>42</v>
      </c>
      <c r="C17" s="54"/>
      <c r="D17" s="54"/>
      <c r="E17" s="54"/>
      <c r="F17" s="54"/>
      <c r="G17" s="54"/>
      <c r="H17" s="54"/>
      <c r="I17" s="54"/>
      <c r="J17" s="54"/>
      <c r="K17" s="54"/>
    </row>
    <row r="18" spans="1:11" ht="12.75" customHeight="1" x14ac:dyDescent="0.2">
      <c r="A18" s="16" t="s">
        <v>43</v>
      </c>
      <c r="B18" s="54" t="s">
        <v>45</v>
      </c>
      <c r="C18" s="54"/>
      <c r="D18" s="54"/>
      <c r="E18" s="54"/>
      <c r="F18" s="54"/>
      <c r="G18" s="54"/>
      <c r="H18" s="54"/>
      <c r="I18" s="54"/>
      <c r="J18" s="54"/>
      <c r="K18" s="54"/>
    </row>
    <row r="19" spans="1:11" ht="27" customHeight="1" x14ac:dyDescent="0.2">
      <c r="A19" s="17" t="s">
        <v>46</v>
      </c>
      <c r="B19" s="55" t="s">
        <v>65</v>
      </c>
      <c r="C19" s="55"/>
      <c r="D19" s="55"/>
      <c r="E19" s="55"/>
      <c r="F19" s="55"/>
      <c r="G19" s="55"/>
      <c r="H19" s="55"/>
      <c r="I19" s="55"/>
      <c r="J19" s="55"/>
      <c r="K19" s="55"/>
    </row>
    <row r="20" spans="1:11" ht="12.75" customHeight="1" x14ac:dyDescent="0.2">
      <c r="A20" s="16" t="s">
        <v>47</v>
      </c>
      <c r="B20" s="54" t="s">
        <v>48</v>
      </c>
      <c r="C20" s="54"/>
      <c r="D20" s="54"/>
      <c r="E20" s="54"/>
      <c r="F20" s="54"/>
      <c r="G20" s="54"/>
      <c r="H20" s="54"/>
      <c r="I20" s="54"/>
      <c r="J20" s="54"/>
      <c r="K20" s="54"/>
    </row>
    <row r="21" spans="1:11" ht="27" customHeight="1" x14ac:dyDescent="0.2">
      <c r="A21" s="17" t="s">
        <v>49</v>
      </c>
      <c r="B21" s="54" t="s">
        <v>51</v>
      </c>
      <c r="C21" s="54"/>
      <c r="D21" s="54"/>
      <c r="E21" s="54"/>
      <c r="F21" s="54"/>
      <c r="G21" s="54"/>
      <c r="H21" s="54"/>
      <c r="I21" s="54"/>
      <c r="J21" s="54"/>
      <c r="K21" s="54"/>
    </row>
    <row r="22" spans="1:11" x14ac:dyDescent="0.2">
      <c r="A22" s="56" t="s">
        <v>94</v>
      </c>
      <c r="B22" s="57"/>
      <c r="C22" s="57"/>
      <c r="D22" s="57"/>
      <c r="E22" s="57"/>
      <c r="F22" s="57"/>
      <c r="G22" s="57"/>
      <c r="H22" s="57"/>
      <c r="I22" s="57"/>
      <c r="J22" s="57"/>
      <c r="K22" s="57"/>
    </row>
    <row r="23" spans="1:11" ht="105.75" customHeight="1" x14ac:dyDescent="0.2">
      <c r="A23" s="58" t="s">
        <v>97</v>
      </c>
      <c r="B23" s="59"/>
      <c r="C23" s="59"/>
      <c r="D23" s="59"/>
      <c r="E23" s="59"/>
      <c r="F23" s="59"/>
      <c r="G23" s="59"/>
      <c r="H23" s="59"/>
      <c r="I23" s="59"/>
      <c r="J23" s="59"/>
      <c r="K23" s="60"/>
    </row>
    <row r="24" spans="1:11" ht="57.75" customHeight="1" x14ac:dyDescent="0.2">
      <c r="A24" s="17" t="s">
        <v>49</v>
      </c>
      <c r="B24" s="67" t="s">
        <v>66</v>
      </c>
      <c r="C24" s="68"/>
      <c r="D24" s="68"/>
      <c r="E24" s="68"/>
      <c r="F24" s="68"/>
      <c r="G24" s="68"/>
      <c r="H24" s="68"/>
      <c r="I24" s="68"/>
      <c r="J24" s="68"/>
      <c r="K24" s="68"/>
    </row>
    <row r="25" spans="1:11" ht="25.5" customHeight="1" x14ac:dyDescent="0.2">
      <c r="A25" s="61" t="s">
        <v>95</v>
      </c>
      <c r="B25" s="62"/>
      <c r="C25" s="62"/>
      <c r="D25" s="62"/>
      <c r="E25" s="62"/>
      <c r="F25" s="62"/>
      <c r="G25" s="62"/>
      <c r="H25" s="62"/>
      <c r="I25" s="62"/>
      <c r="J25" s="62"/>
      <c r="K25" s="63"/>
    </row>
  </sheetData>
  <mergeCells count="25">
    <mergeCell ref="A8:K8"/>
    <mergeCell ref="A9:B9"/>
    <mergeCell ref="C9:D9"/>
    <mergeCell ref="I9:J9"/>
    <mergeCell ref="A25:K25"/>
    <mergeCell ref="A1:K1"/>
    <mergeCell ref="A2:K2"/>
    <mergeCell ref="B11:K11"/>
    <mergeCell ref="B20:K20"/>
    <mergeCell ref="B19:K19"/>
    <mergeCell ref="A4:K4"/>
    <mergeCell ref="B14:K14"/>
    <mergeCell ref="B16:K16"/>
    <mergeCell ref="B21:K21"/>
    <mergeCell ref="B24:K24"/>
    <mergeCell ref="E9:H9"/>
    <mergeCell ref="B17:K17"/>
    <mergeCell ref="B13:K13"/>
    <mergeCell ref="B15:K15"/>
    <mergeCell ref="A6:K6"/>
    <mergeCell ref="B18:K18"/>
    <mergeCell ref="B12:K12"/>
    <mergeCell ref="A10:K10"/>
    <mergeCell ref="A22:K22"/>
    <mergeCell ref="A23:K23"/>
  </mergeCells>
  <phoneticPr fontId="1" type="noConversion"/>
  <pageMargins left="0.5" right="0.5" top="1" bottom="0.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49"/>
  <sheetViews>
    <sheetView zoomScaleNormal="100" workbookViewId="0">
      <selection activeCell="B6" sqref="B6"/>
    </sheetView>
  </sheetViews>
  <sheetFormatPr defaultRowHeight="12.75" x14ac:dyDescent="0.2"/>
  <cols>
    <col min="1" max="1" width="29.7109375" style="7" bestFit="1" customWidth="1"/>
    <col min="2" max="16384" width="9.140625" style="7"/>
  </cols>
  <sheetData>
    <row r="1" spans="1:27" ht="18" x14ac:dyDescent="0.25">
      <c r="A1" s="73" t="s">
        <v>67</v>
      </c>
      <c r="B1" s="73"/>
      <c r="C1" s="73"/>
      <c r="D1" s="73"/>
      <c r="E1" s="73"/>
      <c r="F1" s="11"/>
      <c r="G1" s="74" t="s">
        <v>87</v>
      </c>
      <c r="H1" s="74"/>
      <c r="I1" s="74"/>
      <c r="J1" s="69"/>
      <c r="K1" s="69"/>
      <c r="L1" s="36"/>
      <c r="M1" s="36"/>
      <c r="N1" s="36"/>
      <c r="O1" s="36"/>
      <c r="P1" s="36"/>
      <c r="Q1" s="36" t="s">
        <v>68</v>
      </c>
      <c r="R1" s="36"/>
      <c r="S1" s="36"/>
      <c r="T1" s="36"/>
      <c r="U1" s="36"/>
      <c r="V1" s="36"/>
      <c r="W1" s="36"/>
      <c r="X1" s="36"/>
      <c r="Y1" s="36"/>
      <c r="Z1" s="36"/>
      <c r="AA1" s="36"/>
    </row>
    <row r="2" spans="1:27" ht="12.75" customHeight="1" x14ac:dyDescent="0.2">
      <c r="A2" s="37" t="s">
        <v>0</v>
      </c>
      <c r="B2" s="72"/>
      <c r="C2" s="71"/>
      <c r="D2" s="71"/>
      <c r="E2" s="25" t="s">
        <v>30</v>
      </c>
      <c r="F2" s="71"/>
      <c r="G2" s="71"/>
      <c r="H2" s="25" t="s">
        <v>31</v>
      </c>
      <c r="I2" s="71"/>
      <c r="J2" s="71"/>
      <c r="K2" s="71"/>
      <c r="L2" s="36"/>
      <c r="M2" s="36"/>
      <c r="N2" s="36"/>
      <c r="O2" s="36"/>
      <c r="P2" s="36"/>
      <c r="Q2" s="36" t="s">
        <v>69</v>
      </c>
      <c r="R2" s="36"/>
      <c r="S2" s="36"/>
      <c r="T2" s="36"/>
      <c r="U2" s="36"/>
      <c r="V2" s="36"/>
      <c r="W2" s="36"/>
      <c r="X2" s="36"/>
      <c r="Y2" s="36"/>
      <c r="Z2" s="36"/>
      <c r="AA2" s="36"/>
    </row>
    <row r="3" spans="1:27" ht="12.75" customHeight="1" x14ac:dyDescent="0.2">
      <c r="A3" s="37"/>
      <c r="B3" s="36"/>
      <c r="C3" s="36"/>
      <c r="D3" s="36"/>
      <c r="E3" s="25"/>
      <c r="F3" s="36"/>
      <c r="G3" s="36"/>
      <c r="H3" s="36"/>
      <c r="I3" s="36"/>
      <c r="J3" s="36"/>
      <c r="K3" s="36"/>
      <c r="L3" s="36"/>
      <c r="M3" s="36"/>
      <c r="N3" s="36"/>
      <c r="O3" s="36"/>
      <c r="P3" s="36"/>
      <c r="Q3" s="36"/>
      <c r="R3" s="36"/>
      <c r="S3" s="36"/>
      <c r="T3" s="36"/>
      <c r="U3" s="36"/>
      <c r="V3" s="36"/>
      <c r="W3" s="36"/>
      <c r="X3" s="36"/>
      <c r="Y3" s="36"/>
      <c r="Z3" s="36"/>
      <c r="AA3" s="36"/>
    </row>
    <row r="4" spans="1:27" ht="12.75" customHeight="1" x14ac:dyDescent="0.2">
      <c r="A4" s="37" t="s">
        <v>1</v>
      </c>
      <c r="B4" s="2"/>
      <c r="C4" s="25"/>
      <c r="D4" s="37" t="s">
        <v>13</v>
      </c>
      <c r="E4" s="1"/>
      <c r="F4" s="25"/>
      <c r="G4" s="37" t="s">
        <v>14</v>
      </c>
      <c r="H4" s="71"/>
      <c r="I4" s="71"/>
      <c r="J4" s="71"/>
      <c r="K4" s="36"/>
      <c r="L4" s="36"/>
      <c r="M4" s="36"/>
      <c r="N4" s="36"/>
      <c r="O4" s="36"/>
      <c r="P4" s="36"/>
      <c r="Q4" s="36"/>
      <c r="R4" s="36"/>
      <c r="S4" s="36"/>
      <c r="T4" s="36"/>
      <c r="U4" s="36"/>
      <c r="V4" s="36"/>
      <c r="W4" s="36"/>
      <c r="X4" s="36"/>
      <c r="Y4" s="36"/>
      <c r="Z4" s="36"/>
      <c r="AA4" s="36"/>
    </row>
    <row r="5" spans="1:27" ht="12.75" customHeight="1" x14ac:dyDescent="0.2">
      <c r="A5" s="38" t="s">
        <v>19</v>
      </c>
      <c r="B5" s="10"/>
      <c r="C5" s="36"/>
      <c r="D5" s="36"/>
      <c r="E5" s="37" t="s">
        <v>17</v>
      </c>
      <c r="F5" s="1"/>
      <c r="G5" s="36"/>
      <c r="H5" s="36"/>
      <c r="I5" s="36"/>
      <c r="J5" s="36"/>
      <c r="K5" s="36"/>
      <c r="L5" s="36"/>
      <c r="M5" s="36"/>
      <c r="N5" s="36"/>
      <c r="O5" s="36"/>
      <c r="P5" s="36"/>
      <c r="Q5" s="36"/>
      <c r="R5" s="36"/>
      <c r="S5" s="36"/>
      <c r="T5" s="36"/>
      <c r="U5" s="36"/>
      <c r="V5" s="36"/>
      <c r="W5" s="36"/>
      <c r="X5" s="36"/>
      <c r="Y5" s="36"/>
      <c r="Z5" s="36"/>
      <c r="AA5" s="36"/>
    </row>
    <row r="6" spans="1:27" x14ac:dyDescent="0.2">
      <c r="A6" s="37" t="s">
        <v>74</v>
      </c>
      <c r="B6" s="13"/>
      <c r="C6" s="25"/>
      <c r="D6" s="36"/>
      <c r="E6" s="70" t="s">
        <v>75</v>
      </c>
      <c r="F6" s="70"/>
      <c r="G6" s="70"/>
      <c r="H6" s="14"/>
      <c r="I6" s="36"/>
      <c r="J6" s="36"/>
      <c r="K6" s="36"/>
      <c r="L6" s="36"/>
      <c r="M6" s="36"/>
      <c r="N6" s="36"/>
      <c r="O6" s="36"/>
      <c r="P6" s="36"/>
      <c r="Q6" s="36" t="s">
        <v>72</v>
      </c>
      <c r="R6" s="36"/>
      <c r="S6" s="36"/>
      <c r="T6" s="36"/>
      <c r="U6" s="36"/>
      <c r="V6" s="36"/>
      <c r="W6" s="36"/>
      <c r="X6" s="36"/>
      <c r="Y6" s="36"/>
      <c r="Z6" s="36"/>
      <c r="AA6" s="36"/>
    </row>
    <row r="7" spans="1:27" ht="12.75" customHeight="1" x14ac:dyDescent="0.2">
      <c r="A7" s="39" t="s">
        <v>12</v>
      </c>
      <c r="B7" s="44" t="s">
        <v>2</v>
      </c>
      <c r="C7" s="44" t="s">
        <v>3</v>
      </c>
      <c r="D7" s="44" t="s">
        <v>4</v>
      </c>
      <c r="E7" s="44" t="s">
        <v>5</v>
      </c>
      <c r="F7" s="44" t="s">
        <v>6</v>
      </c>
      <c r="G7" s="44" t="s">
        <v>7</v>
      </c>
      <c r="H7" s="44" t="s">
        <v>8</v>
      </c>
      <c r="I7" s="44" t="s">
        <v>9</v>
      </c>
      <c r="J7" s="44" t="s">
        <v>10</v>
      </c>
      <c r="K7" s="44" t="s">
        <v>11</v>
      </c>
      <c r="L7" s="36"/>
      <c r="M7" s="36"/>
      <c r="N7" s="36"/>
      <c r="O7" s="36"/>
      <c r="P7" s="36"/>
      <c r="Q7" s="36" t="s">
        <v>73</v>
      </c>
      <c r="R7" s="36"/>
      <c r="S7" s="36"/>
      <c r="T7" s="36"/>
      <c r="U7" s="36"/>
      <c r="V7" s="36"/>
      <c r="W7" s="36"/>
      <c r="X7" s="36"/>
      <c r="Y7" s="36"/>
      <c r="Z7" s="36"/>
      <c r="AA7" s="36"/>
    </row>
    <row r="8" spans="1:27" ht="12.75" customHeight="1" x14ac:dyDescent="0.2">
      <c r="A8" s="40" t="s">
        <v>90</v>
      </c>
      <c r="B8" s="3"/>
      <c r="C8" s="3"/>
      <c r="D8" s="3"/>
      <c r="E8" s="3"/>
      <c r="F8" s="3"/>
      <c r="G8" s="3"/>
      <c r="H8" s="3"/>
      <c r="I8" s="3"/>
      <c r="J8" s="3"/>
      <c r="K8" s="3"/>
      <c r="L8" s="36"/>
      <c r="M8" s="36"/>
      <c r="N8" s="36"/>
      <c r="O8" s="36"/>
      <c r="P8" s="36"/>
      <c r="Q8" s="36"/>
      <c r="R8" s="36"/>
      <c r="S8" s="36"/>
      <c r="T8" s="36"/>
      <c r="U8" s="36"/>
      <c r="V8" s="36"/>
      <c r="W8" s="36"/>
      <c r="X8" s="36"/>
      <c r="Y8" s="36"/>
      <c r="Z8" s="36"/>
      <c r="AA8" s="36"/>
    </row>
    <row r="9" spans="1:27" ht="12.75" customHeight="1" x14ac:dyDescent="0.2">
      <c r="A9" s="39" t="s">
        <v>63</v>
      </c>
      <c r="B9" s="3"/>
      <c r="C9" s="3"/>
      <c r="D9" s="3"/>
      <c r="E9" s="3"/>
      <c r="F9" s="3"/>
      <c r="G9" s="3"/>
      <c r="H9" s="3"/>
      <c r="I9" s="3"/>
      <c r="J9" s="3"/>
      <c r="K9" s="3"/>
      <c r="L9" s="36"/>
      <c r="M9" s="36"/>
      <c r="N9" s="36"/>
      <c r="O9" s="36"/>
      <c r="P9" s="36"/>
      <c r="Q9" s="36"/>
      <c r="R9" s="36"/>
      <c r="S9" s="36"/>
      <c r="T9" s="36"/>
      <c r="U9" s="36"/>
      <c r="V9" s="36"/>
      <c r="W9" s="36"/>
      <c r="X9" s="36"/>
      <c r="Y9" s="36"/>
      <c r="Z9" s="36"/>
      <c r="AA9" s="36"/>
    </row>
    <row r="10" spans="1:27" x14ac:dyDescent="0.2">
      <c r="A10" s="41" t="s">
        <v>62</v>
      </c>
      <c r="B10" s="29" t="str">
        <f>IF(B8="","",B8/B9*15)</f>
        <v/>
      </c>
      <c r="C10" s="29" t="str">
        <f t="shared" ref="C10:K10" si="0">IF(C8="","",C8/C9*15)</f>
        <v/>
      </c>
      <c r="D10" s="29" t="str">
        <f t="shared" si="0"/>
        <v/>
      </c>
      <c r="E10" s="29" t="str">
        <f t="shared" si="0"/>
        <v/>
      </c>
      <c r="F10" s="29" t="str">
        <f t="shared" si="0"/>
        <v/>
      </c>
      <c r="G10" s="29" t="str">
        <f t="shared" si="0"/>
        <v/>
      </c>
      <c r="H10" s="29" t="str">
        <f t="shared" si="0"/>
        <v/>
      </c>
      <c r="I10" s="29" t="str">
        <f t="shared" si="0"/>
        <v/>
      </c>
      <c r="J10" s="29" t="str">
        <f t="shared" si="0"/>
        <v/>
      </c>
      <c r="K10" s="29" t="str">
        <f t="shared" si="0"/>
        <v/>
      </c>
      <c r="L10" s="36"/>
      <c r="M10" s="36"/>
      <c r="N10" s="36"/>
      <c r="O10" s="36"/>
      <c r="P10" s="36"/>
      <c r="Q10" s="36"/>
      <c r="R10" s="36"/>
      <c r="S10" s="36"/>
      <c r="T10" s="36"/>
      <c r="U10" s="36"/>
      <c r="V10" s="36"/>
      <c r="W10" s="36"/>
      <c r="X10" s="36"/>
      <c r="Y10" s="36"/>
      <c r="Z10" s="36"/>
      <c r="AA10" s="36"/>
    </row>
    <row r="11" spans="1:27" x14ac:dyDescent="0.2">
      <c r="A11" s="42" t="s">
        <v>88</v>
      </c>
      <c r="B11" s="12" t="str">
        <f>IF(B8="","",(-1*(1-B10/$B$18)))</f>
        <v/>
      </c>
      <c r="C11" s="12" t="str">
        <f t="shared" ref="C11:K11" si="1">IF(C8="","",(-1*(1-C10/$B$18)))</f>
        <v/>
      </c>
      <c r="D11" s="12" t="str">
        <f t="shared" si="1"/>
        <v/>
      </c>
      <c r="E11" s="12" t="str">
        <f t="shared" si="1"/>
        <v/>
      </c>
      <c r="F11" s="12" t="str">
        <f t="shared" si="1"/>
        <v/>
      </c>
      <c r="G11" s="12" t="str">
        <f t="shared" si="1"/>
        <v/>
      </c>
      <c r="H11" s="12" t="str">
        <f t="shared" si="1"/>
        <v/>
      </c>
      <c r="I11" s="12" t="str">
        <f t="shared" si="1"/>
        <v/>
      </c>
      <c r="J11" s="12" t="str">
        <f t="shared" si="1"/>
        <v/>
      </c>
      <c r="K11" s="12" t="str">
        <f t="shared" si="1"/>
        <v/>
      </c>
      <c r="L11" s="36"/>
      <c r="M11" s="36"/>
      <c r="N11" s="36"/>
      <c r="O11" s="36"/>
      <c r="P11" s="36"/>
      <c r="Q11" s="36"/>
      <c r="R11" s="36"/>
      <c r="S11" s="36"/>
      <c r="T11" s="36"/>
      <c r="U11" s="36"/>
      <c r="V11" s="36"/>
      <c r="W11" s="36"/>
      <c r="X11" s="36"/>
      <c r="Y11" s="36"/>
      <c r="Z11" s="36"/>
      <c r="AA11" s="36"/>
    </row>
    <row r="12" spans="1:27" x14ac:dyDescent="0.2">
      <c r="A12" s="43" t="s">
        <v>50</v>
      </c>
      <c r="B12" s="4"/>
      <c r="C12" s="4"/>
      <c r="D12" s="4"/>
      <c r="E12" s="4"/>
      <c r="F12" s="4"/>
      <c r="G12" s="4"/>
      <c r="H12" s="4"/>
      <c r="I12" s="4"/>
      <c r="J12" s="4"/>
      <c r="K12" s="4"/>
      <c r="L12" s="36"/>
      <c r="M12" s="36"/>
      <c r="N12" s="36"/>
      <c r="O12" s="36"/>
      <c r="P12" s="36"/>
      <c r="Q12" s="36"/>
      <c r="R12" s="36"/>
      <c r="S12" s="36"/>
      <c r="T12" s="36"/>
      <c r="U12" s="36"/>
      <c r="V12" s="36"/>
      <c r="W12" s="36"/>
      <c r="X12" s="36"/>
      <c r="Y12" s="36"/>
      <c r="Z12" s="36"/>
      <c r="AA12" s="36"/>
    </row>
    <row r="13" spans="1:27" x14ac:dyDescent="0.2">
      <c r="A13" s="39" t="s">
        <v>12</v>
      </c>
      <c r="B13" s="39" t="s">
        <v>20</v>
      </c>
      <c r="C13" s="39" t="s">
        <v>21</v>
      </c>
      <c r="D13" s="39" t="s">
        <v>22</v>
      </c>
      <c r="E13" s="39" t="s">
        <v>23</v>
      </c>
      <c r="F13" s="39" t="s">
        <v>24</v>
      </c>
      <c r="G13" s="39" t="s">
        <v>25</v>
      </c>
      <c r="H13" s="39" t="s">
        <v>26</v>
      </c>
      <c r="I13" s="39" t="s">
        <v>27</v>
      </c>
      <c r="J13" s="39" t="s">
        <v>28</v>
      </c>
      <c r="K13" s="39" t="s">
        <v>29</v>
      </c>
      <c r="L13" s="36"/>
      <c r="M13" s="36"/>
      <c r="N13" s="36"/>
      <c r="O13" s="36"/>
      <c r="P13" s="36"/>
      <c r="Q13" s="36"/>
      <c r="R13" s="36"/>
      <c r="S13" s="36"/>
      <c r="T13" s="36"/>
      <c r="U13" s="36"/>
      <c r="V13" s="36"/>
      <c r="W13" s="36"/>
      <c r="X13" s="36"/>
      <c r="Y13" s="36"/>
      <c r="Z13" s="36"/>
      <c r="AA13" s="36"/>
    </row>
    <row r="14" spans="1:27" x14ac:dyDescent="0.2">
      <c r="A14" s="40" t="s">
        <v>90</v>
      </c>
      <c r="B14" s="3"/>
      <c r="C14" s="3"/>
      <c r="D14" s="3"/>
      <c r="E14" s="3"/>
      <c r="F14" s="3"/>
      <c r="G14" s="3"/>
      <c r="H14" s="3"/>
      <c r="I14" s="3"/>
      <c r="J14" s="3"/>
      <c r="K14" s="3"/>
      <c r="L14" s="36"/>
      <c r="M14" s="36"/>
      <c r="N14" s="36"/>
      <c r="O14" s="36"/>
      <c r="P14" s="36"/>
      <c r="Q14" s="36"/>
      <c r="R14" s="36"/>
      <c r="S14" s="36"/>
      <c r="T14" s="36"/>
      <c r="U14" s="36"/>
      <c r="V14" s="36"/>
      <c r="W14" s="36"/>
      <c r="X14" s="36"/>
      <c r="Y14" s="36"/>
      <c r="Z14" s="36"/>
      <c r="AA14" s="36"/>
    </row>
    <row r="15" spans="1:27" x14ac:dyDescent="0.2">
      <c r="A15" s="39" t="s">
        <v>63</v>
      </c>
      <c r="B15" s="3"/>
      <c r="C15" s="3"/>
      <c r="D15" s="3"/>
      <c r="E15" s="3"/>
      <c r="F15" s="3"/>
      <c r="G15" s="3"/>
      <c r="H15" s="3"/>
      <c r="I15" s="3"/>
      <c r="J15" s="3"/>
      <c r="K15" s="3"/>
      <c r="L15" s="36"/>
      <c r="M15" s="36"/>
      <c r="N15" s="36"/>
      <c r="O15" s="36"/>
      <c r="P15" s="36"/>
      <c r="Q15" s="36"/>
      <c r="R15" s="36"/>
      <c r="S15" s="36"/>
      <c r="T15" s="36"/>
      <c r="U15" s="36"/>
      <c r="V15" s="36"/>
      <c r="W15" s="36"/>
      <c r="X15" s="36"/>
      <c r="Y15" s="36"/>
      <c r="Z15" s="36"/>
      <c r="AA15" s="36"/>
    </row>
    <row r="16" spans="1:27" x14ac:dyDescent="0.2">
      <c r="A16" s="42" t="s">
        <v>64</v>
      </c>
      <c r="B16" s="29" t="str">
        <f t="shared" ref="B16:K16" si="2">IF(B14="","",B14/B15*15)</f>
        <v/>
      </c>
      <c r="C16" s="29" t="str">
        <f t="shared" si="2"/>
        <v/>
      </c>
      <c r="D16" s="29" t="str">
        <f t="shared" si="2"/>
        <v/>
      </c>
      <c r="E16" s="29" t="str">
        <f t="shared" si="2"/>
        <v/>
      </c>
      <c r="F16" s="29" t="str">
        <f t="shared" si="2"/>
        <v/>
      </c>
      <c r="G16" s="29" t="str">
        <f t="shared" si="2"/>
        <v/>
      </c>
      <c r="H16" s="29" t="str">
        <f t="shared" si="2"/>
        <v/>
      </c>
      <c r="I16" s="29" t="str">
        <f t="shared" si="2"/>
        <v/>
      </c>
      <c r="J16" s="29" t="str">
        <f t="shared" si="2"/>
        <v/>
      </c>
      <c r="K16" s="29" t="str">
        <f t="shared" si="2"/>
        <v/>
      </c>
      <c r="L16" s="36"/>
      <c r="M16" s="36"/>
      <c r="N16" s="36"/>
      <c r="O16" s="36"/>
      <c r="P16" s="36"/>
      <c r="Q16" s="36"/>
      <c r="R16" s="36"/>
      <c r="S16" s="36"/>
      <c r="T16" s="36"/>
      <c r="U16" s="36"/>
      <c r="V16" s="36"/>
      <c r="W16" s="36"/>
      <c r="X16" s="36"/>
      <c r="Y16" s="36"/>
      <c r="Z16" s="36"/>
      <c r="AA16" s="36"/>
    </row>
    <row r="17" spans="1:27" x14ac:dyDescent="0.2">
      <c r="A17" s="42" t="s">
        <v>88</v>
      </c>
      <c r="B17" s="12" t="str">
        <f>IF(B14="","",(-1*(1-B16/$B$18)))</f>
        <v/>
      </c>
      <c r="C17" s="12" t="str">
        <f t="shared" ref="C17:K17" si="3">IF(C14="","",(-1*(1-C16/$B$18)))</f>
        <v/>
      </c>
      <c r="D17" s="12" t="str">
        <f t="shared" si="3"/>
        <v/>
      </c>
      <c r="E17" s="12" t="str">
        <f t="shared" si="3"/>
        <v/>
      </c>
      <c r="F17" s="12" t="str">
        <f t="shared" si="3"/>
        <v/>
      </c>
      <c r="G17" s="12" t="str">
        <f t="shared" si="3"/>
        <v/>
      </c>
      <c r="H17" s="12" t="str">
        <f t="shared" si="3"/>
        <v/>
      </c>
      <c r="I17" s="12" t="str">
        <f t="shared" si="3"/>
        <v/>
      </c>
      <c r="J17" s="12" t="str">
        <f t="shared" si="3"/>
        <v/>
      </c>
      <c r="K17" s="12" t="str">
        <f t="shared" si="3"/>
        <v/>
      </c>
      <c r="L17" s="36"/>
      <c r="M17" s="36"/>
      <c r="N17" s="36"/>
      <c r="O17" s="36"/>
      <c r="P17" s="36"/>
      <c r="Q17" s="36"/>
      <c r="R17" s="36"/>
      <c r="S17" s="36"/>
      <c r="T17" s="36"/>
      <c r="U17" s="36"/>
      <c r="V17" s="36"/>
      <c r="W17" s="36"/>
      <c r="X17" s="36"/>
      <c r="Y17" s="36"/>
      <c r="Z17" s="36"/>
      <c r="AA17" s="36"/>
    </row>
    <row r="18" spans="1:27" x14ac:dyDescent="0.2">
      <c r="A18" s="25" t="s">
        <v>70</v>
      </c>
      <c r="B18" s="30" t="str">
        <f>IF(B5="","",B19/B5)</f>
        <v/>
      </c>
      <c r="C18" s="19" t="s">
        <v>56</v>
      </c>
      <c r="D18" s="20"/>
      <c r="E18" s="21"/>
      <c r="F18" s="8"/>
      <c r="G18" s="36"/>
      <c r="H18" s="19" t="s">
        <v>59</v>
      </c>
      <c r="I18" s="45"/>
      <c r="J18" s="45"/>
      <c r="K18" s="34" t="str">
        <f>IF(B22="","",IF((F18/B22)&gt;F19,F19,F18/B22))</f>
        <v/>
      </c>
      <c r="L18" s="36"/>
      <c r="M18" s="36"/>
      <c r="N18" s="36"/>
      <c r="O18" s="36"/>
      <c r="P18" s="36"/>
      <c r="Q18" s="36"/>
      <c r="R18" s="36"/>
      <c r="S18" s="36"/>
      <c r="T18" s="36"/>
      <c r="U18" s="36"/>
      <c r="V18" s="36"/>
      <c r="W18" s="36"/>
      <c r="X18" s="36"/>
      <c r="Y18" s="36"/>
      <c r="Z18" s="36"/>
      <c r="AA18" s="36"/>
    </row>
    <row r="19" spans="1:27" x14ac:dyDescent="0.2">
      <c r="A19" s="36" t="s">
        <v>71</v>
      </c>
      <c r="B19" s="31" t="str">
        <f>IF(SUM(B10:K10,B16:K16)=0,"",SUM(B10:K10,B16:K16))</f>
        <v/>
      </c>
      <c r="C19" s="22" t="s">
        <v>55</v>
      </c>
      <c r="D19" s="23"/>
      <c r="E19" s="24"/>
      <c r="F19" s="8"/>
      <c r="G19" s="36"/>
      <c r="H19" s="26" t="s">
        <v>96</v>
      </c>
      <c r="I19" s="46"/>
      <c r="J19" s="28"/>
      <c r="K19" s="35" t="str">
        <f>IF(B22="","",IF(B22*F19&gt;F18,F18,(F19*B22)))</f>
        <v/>
      </c>
      <c r="L19" s="36"/>
      <c r="M19" s="36"/>
      <c r="N19" s="36"/>
      <c r="O19" s="36"/>
      <c r="P19" s="36"/>
      <c r="Q19" s="36"/>
      <c r="R19" s="36"/>
      <c r="S19" s="36"/>
      <c r="T19" s="36"/>
      <c r="U19" s="36"/>
      <c r="V19" s="36"/>
      <c r="W19" s="36"/>
      <c r="X19" s="36"/>
      <c r="Y19" s="36"/>
      <c r="Z19" s="36"/>
      <c r="AA19" s="36"/>
    </row>
    <row r="20" spans="1:27" x14ac:dyDescent="0.2">
      <c r="A20" s="36" t="s">
        <v>15</v>
      </c>
      <c r="B20" s="32" t="str">
        <f>IF($B$6="","",IF($B$6="MPH",(136.36364/$H$6),$H$6))</f>
        <v/>
      </c>
      <c r="C20" s="22" t="s">
        <v>76</v>
      </c>
      <c r="D20" s="23"/>
      <c r="E20" s="25"/>
      <c r="F20" s="9"/>
      <c r="G20" s="36"/>
      <c r="H20" s="22" t="s">
        <v>60</v>
      </c>
      <c r="I20" s="25"/>
      <c r="J20" s="23" t="s">
        <v>57</v>
      </c>
      <c r="K20" s="34" t="str">
        <f>IF($B$21="","",F20*$K$18)</f>
        <v/>
      </c>
      <c r="L20" s="36"/>
      <c r="M20" s="36"/>
      <c r="N20" s="36"/>
      <c r="O20" s="36"/>
      <c r="P20" s="36"/>
      <c r="Q20" s="36"/>
      <c r="R20" s="36"/>
      <c r="S20" s="36"/>
      <c r="T20" s="36"/>
      <c r="U20" s="36"/>
      <c r="V20" s="36"/>
      <c r="W20" s="36"/>
      <c r="X20" s="36"/>
      <c r="Y20" s="36"/>
      <c r="Z20" s="36"/>
      <c r="AA20" s="36"/>
    </row>
    <row r="21" spans="1:27" x14ac:dyDescent="0.2">
      <c r="A21" s="36" t="s">
        <v>18</v>
      </c>
      <c r="B21" s="33" t="str">
        <f>IF(B20="","",IF((B20*43560)/(60*F5*200)=0,"",(B20*43560)/(60*F5*200)))</f>
        <v/>
      </c>
      <c r="C21" s="22" t="s">
        <v>77</v>
      </c>
      <c r="D21" s="23"/>
      <c r="E21" s="25"/>
      <c r="F21" s="9"/>
      <c r="G21" s="36"/>
      <c r="H21" s="26"/>
      <c r="I21" s="46"/>
      <c r="J21" s="27" t="s">
        <v>58</v>
      </c>
      <c r="K21" s="35" t="str">
        <f>IF(K20="","",K20/128)</f>
        <v/>
      </c>
      <c r="L21" s="36"/>
      <c r="M21" s="36"/>
      <c r="N21" s="36"/>
      <c r="O21" s="36"/>
      <c r="P21" s="36"/>
      <c r="Q21" s="36"/>
      <c r="R21" s="36"/>
      <c r="S21" s="36"/>
      <c r="T21" s="36"/>
      <c r="U21" s="36"/>
      <c r="V21" s="36"/>
      <c r="W21" s="36"/>
      <c r="X21" s="36"/>
      <c r="Y21" s="36"/>
      <c r="Z21" s="36"/>
      <c r="AA21" s="36"/>
    </row>
    <row r="22" spans="1:27" x14ac:dyDescent="0.2">
      <c r="A22" s="36" t="s">
        <v>16</v>
      </c>
      <c r="B22" s="33" t="str">
        <f>IF($J$1="","",IF($J$1="ounces",(B19*B21*60)/(15*128),(B19*B21*60)/(15*(29.5735*128))))</f>
        <v/>
      </c>
      <c r="C22" s="22" t="s">
        <v>78</v>
      </c>
      <c r="D22" s="23"/>
      <c r="E22" s="25"/>
      <c r="F22" s="9"/>
      <c r="G22" s="36"/>
      <c r="H22" s="22" t="s">
        <v>61</v>
      </c>
      <c r="I22" s="25"/>
      <c r="J22" s="23" t="s">
        <v>57</v>
      </c>
      <c r="K22" s="34" t="str">
        <f>IF($B$21="","",F21*$K$18)</f>
        <v/>
      </c>
      <c r="L22" s="36"/>
      <c r="M22" s="36"/>
      <c r="N22" s="36"/>
      <c r="O22" s="36"/>
      <c r="P22" s="36"/>
      <c r="Q22" s="36"/>
      <c r="R22" s="36"/>
      <c r="S22" s="36"/>
      <c r="T22" s="36"/>
      <c r="U22" s="36"/>
      <c r="V22" s="36"/>
      <c r="W22" s="36"/>
      <c r="X22" s="36"/>
      <c r="Y22" s="36"/>
      <c r="Z22" s="36"/>
      <c r="AA22" s="36"/>
    </row>
    <row r="23" spans="1:27" x14ac:dyDescent="0.2">
      <c r="A23" s="36"/>
      <c r="B23" s="36"/>
      <c r="C23" s="22" t="s">
        <v>79</v>
      </c>
      <c r="D23" s="23"/>
      <c r="E23" s="25"/>
      <c r="F23" s="9"/>
      <c r="G23" s="36"/>
      <c r="H23" s="26"/>
      <c r="I23" s="46"/>
      <c r="J23" s="27" t="s">
        <v>58</v>
      </c>
      <c r="K23" s="35" t="str">
        <f>IF(K22="","",K22/128)</f>
        <v/>
      </c>
      <c r="L23" s="36"/>
      <c r="M23" s="36"/>
      <c r="N23" s="36"/>
      <c r="O23" s="36"/>
      <c r="P23" s="36"/>
      <c r="Q23" s="36"/>
      <c r="R23" s="36"/>
      <c r="S23" s="36"/>
      <c r="T23" s="36"/>
      <c r="U23" s="36"/>
      <c r="V23" s="36"/>
      <c r="W23" s="36"/>
      <c r="X23" s="36"/>
      <c r="Y23" s="36"/>
      <c r="Z23" s="36"/>
      <c r="AA23" s="36"/>
    </row>
    <row r="24" spans="1:27" x14ac:dyDescent="0.2">
      <c r="A24" s="36"/>
      <c r="B24" s="36"/>
      <c r="C24" s="22" t="s">
        <v>80</v>
      </c>
      <c r="D24" s="23"/>
      <c r="E24" s="25"/>
      <c r="F24" s="9"/>
      <c r="G24" s="36"/>
      <c r="H24" s="22" t="s">
        <v>82</v>
      </c>
      <c r="I24" s="25"/>
      <c r="J24" s="23" t="s">
        <v>57</v>
      </c>
      <c r="K24" s="34" t="str">
        <f>IF($B$21="","",F22*$K$18)</f>
        <v/>
      </c>
      <c r="L24" s="36"/>
      <c r="M24" s="36"/>
      <c r="N24" s="36"/>
      <c r="O24" s="36"/>
      <c r="P24" s="36"/>
      <c r="Q24" s="36"/>
      <c r="R24" s="36"/>
      <c r="S24" s="36"/>
      <c r="T24" s="36"/>
      <c r="U24" s="36"/>
      <c r="V24" s="36"/>
      <c r="W24" s="36"/>
      <c r="X24" s="36"/>
      <c r="Y24" s="36"/>
      <c r="Z24" s="36"/>
      <c r="AA24" s="36"/>
    </row>
    <row r="25" spans="1:27" x14ac:dyDescent="0.2">
      <c r="A25" s="36"/>
      <c r="B25" s="36"/>
      <c r="C25" s="26" t="s">
        <v>81</v>
      </c>
      <c r="D25" s="27"/>
      <c r="E25" s="28"/>
      <c r="F25" s="9"/>
      <c r="G25" s="36"/>
      <c r="H25" s="26"/>
      <c r="I25" s="46"/>
      <c r="J25" s="27" t="s">
        <v>58</v>
      </c>
      <c r="K25" s="35" t="str">
        <f>IF(K24="","",K24/128)</f>
        <v/>
      </c>
      <c r="L25" s="36"/>
      <c r="M25" s="36"/>
      <c r="N25" s="36"/>
      <c r="O25" s="36"/>
      <c r="P25" s="36"/>
      <c r="Q25" s="36"/>
      <c r="R25" s="36"/>
      <c r="S25" s="36"/>
      <c r="T25" s="36"/>
      <c r="U25" s="36"/>
      <c r="V25" s="36"/>
      <c r="W25" s="36"/>
      <c r="X25" s="36"/>
      <c r="Y25" s="36"/>
      <c r="Z25" s="36"/>
      <c r="AA25" s="36"/>
    </row>
    <row r="26" spans="1:27" x14ac:dyDescent="0.2">
      <c r="A26" s="36"/>
      <c r="B26" s="36"/>
      <c r="C26" s="36"/>
      <c r="D26" s="36"/>
      <c r="E26" s="36"/>
      <c r="F26" s="36"/>
      <c r="G26" s="36"/>
      <c r="H26" s="22" t="s">
        <v>83</v>
      </c>
      <c r="I26" s="25"/>
      <c r="J26" s="23" t="s">
        <v>57</v>
      </c>
      <c r="K26" s="34" t="str">
        <f>IF($B$21="","",F23*$K$18)</f>
        <v/>
      </c>
      <c r="L26" s="36"/>
      <c r="M26" s="36"/>
      <c r="N26" s="36"/>
      <c r="O26" s="36"/>
      <c r="P26" s="36"/>
      <c r="Q26" s="36"/>
      <c r="R26" s="36"/>
      <c r="S26" s="36"/>
      <c r="T26" s="36"/>
      <c r="U26" s="36"/>
      <c r="V26" s="36"/>
      <c r="W26" s="36"/>
      <c r="X26" s="36"/>
      <c r="Y26" s="36"/>
      <c r="Z26" s="36"/>
      <c r="AA26" s="36"/>
    </row>
    <row r="27" spans="1:27" x14ac:dyDescent="0.2">
      <c r="A27" s="36"/>
      <c r="B27" s="36"/>
      <c r="C27" s="36"/>
      <c r="D27" s="36"/>
      <c r="E27" s="36"/>
      <c r="F27" s="36"/>
      <c r="G27" s="36"/>
      <c r="H27" s="26"/>
      <c r="I27" s="46"/>
      <c r="J27" s="27" t="s">
        <v>58</v>
      </c>
      <c r="K27" s="35" t="str">
        <f>IF(K26="","",K26/128)</f>
        <v/>
      </c>
      <c r="L27" s="36"/>
      <c r="M27" s="36"/>
      <c r="N27" s="36"/>
      <c r="O27" s="36"/>
      <c r="P27" s="36"/>
      <c r="Q27" s="36"/>
      <c r="R27" s="36"/>
      <c r="S27" s="36"/>
      <c r="T27" s="36"/>
      <c r="U27" s="36"/>
      <c r="V27" s="36"/>
      <c r="W27" s="36"/>
      <c r="X27" s="36"/>
      <c r="Y27" s="36"/>
      <c r="Z27" s="36"/>
      <c r="AA27" s="36"/>
    </row>
    <row r="28" spans="1:27" x14ac:dyDescent="0.2">
      <c r="A28" s="36"/>
      <c r="B28" s="36"/>
      <c r="C28" s="36"/>
      <c r="D28" s="36"/>
      <c r="E28" s="36"/>
      <c r="F28" s="36"/>
      <c r="G28" s="36"/>
      <c r="H28" s="22" t="s">
        <v>84</v>
      </c>
      <c r="I28" s="25"/>
      <c r="J28" s="23" t="s">
        <v>57</v>
      </c>
      <c r="K28" s="34" t="str">
        <f>IF($B$21="","",F24*$K$18)</f>
        <v/>
      </c>
      <c r="L28" s="36"/>
      <c r="M28" s="36"/>
      <c r="N28" s="36"/>
      <c r="O28" s="36"/>
      <c r="P28" s="36"/>
      <c r="Q28" s="36"/>
      <c r="R28" s="36"/>
      <c r="S28" s="36"/>
      <c r="T28" s="36"/>
      <c r="U28" s="36"/>
      <c r="V28" s="36"/>
      <c r="W28" s="36"/>
      <c r="X28" s="36"/>
      <c r="Y28" s="36"/>
      <c r="Z28" s="36"/>
      <c r="AA28" s="36"/>
    </row>
    <row r="29" spans="1:27" x14ac:dyDescent="0.2">
      <c r="A29" s="36"/>
      <c r="B29" s="36"/>
      <c r="C29" s="36"/>
      <c r="D29" s="36"/>
      <c r="E29" s="36"/>
      <c r="F29" s="36"/>
      <c r="G29" s="36"/>
      <c r="H29" s="26"/>
      <c r="I29" s="46"/>
      <c r="J29" s="27" t="s">
        <v>58</v>
      </c>
      <c r="K29" s="35" t="str">
        <f>IF(K28="","",K28/128)</f>
        <v/>
      </c>
      <c r="L29" s="36"/>
      <c r="M29" s="36"/>
      <c r="N29" s="36"/>
      <c r="O29" s="36"/>
      <c r="P29" s="36"/>
      <c r="Q29" s="36"/>
      <c r="R29" s="36"/>
      <c r="S29" s="36"/>
      <c r="T29" s="36"/>
      <c r="U29" s="36"/>
      <c r="V29" s="36"/>
      <c r="W29" s="36"/>
      <c r="X29" s="36"/>
      <c r="Y29" s="36"/>
      <c r="Z29" s="36"/>
      <c r="AA29" s="36"/>
    </row>
    <row r="30" spans="1:27" x14ac:dyDescent="0.2">
      <c r="A30" s="36"/>
      <c r="B30" s="36"/>
      <c r="C30" s="36"/>
      <c r="D30" s="36"/>
      <c r="E30" s="36"/>
      <c r="F30" s="36"/>
      <c r="G30" s="36"/>
      <c r="H30" s="22" t="s">
        <v>85</v>
      </c>
      <c r="I30" s="25"/>
      <c r="J30" s="23" t="s">
        <v>57</v>
      </c>
      <c r="K30" s="34" t="str">
        <f>IF($B$21="","",F25*$K$18)</f>
        <v/>
      </c>
      <c r="L30" s="36"/>
      <c r="M30" s="36"/>
      <c r="N30" s="36"/>
      <c r="O30" s="36"/>
      <c r="P30" s="36"/>
      <c r="Q30" s="36"/>
      <c r="R30" s="36"/>
      <c r="S30" s="36"/>
      <c r="T30" s="36"/>
      <c r="U30" s="36"/>
      <c r="V30" s="36"/>
      <c r="W30" s="36"/>
      <c r="X30" s="36"/>
      <c r="Y30" s="36"/>
      <c r="Z30" s="36"/>
      <c r="AA30" s="36"/>
    </row>
    <row r="31" spans="1:27" x14ac:dyDescent="0.2">
      <c r="A31" s="36"/>
      <c r="B31" s="36"/>
      <c r="C31" s="36"/>
      <c r="D31" s="36"/>
      <c r="E31" s="36"/>
      <c r="F31" s="36"/>
      <c r="G31" s="36"/>
      <c r="H31" s="26"/>
      <c r="I31" s="46"/>
      <c r="J31" s="27" t="s">
        <v>58</v>
      </c>
      <c r="K31" s="35" t="str">
        <f>IF(K30="","",K30/128)</f>
        <v/>
      </c>
      <c r="L31" s="36"/>
      <c r="M31" s="36"/>
      <c r="N31" s="36"/>
      <c r="O31" s="36"/>
      <c r="P31" s="36"/>
      <c r="Q31" s="36"/>
      <c r="R31" s="36"/>
      <c r="S31" s="36"/>
      <c r="T31" s="36"/>
      <c r="U31" s="36"/>
      <c r="V31" s="36"/>
      <c r="W31" s="36"/>
      <c r="X31" s="36"/>
      <c r="Y31" s="36"/>
      <c r="Z31" s="36"/>
      <c r="AA31" s="36"/>
    </row>
    <row r="32" spans="1:27" x14ac:dyDescent="0.2">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row>
    <row r="33" spans="1:27" x14ac:dyDescent="0.2">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row>
    <row r="34" spans="1:27" x14ac:dyDescent="0.2">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row>
    <row r="35" spans="1:27" x14ac:dyDescent="0.2">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row>
    <row r="36" spans="1:27" x14ac:dyDescent="0.2">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row>
    <row r="37" spans="1:27" x14ac:dyDescent="0.2">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row>
    <row r="38" spans="1:27" x14ac:dyDescent="0.2">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row>
    <row r="39" spans="1:27" x14ac:dyDescent="0.2">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row>
    <row r="40" spans="1:27" x14ac:dyDescent="0.2">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row>
    <row r="41" spans="1:27" x14ac:dyDescent="0.2">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row>
    <row r="42" spans="1:27" x14ac:dyDescent="0.2">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row>
    <row r="43" spans="1:27" x14ac:dyDescent="0.2">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row>
    <row r="44" spans="1:27" x14ac:dyDescent="0.2">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row>
    <row r="45" spans="1:27" x14ac:dyDescent="0.2">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row>
    <row r="46" spans="1:27" x14ac:dyDescent="0.2">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row>
    <row r="47" spans="1:27" x14ac:dyDescent="0.2">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row>
    <row r="48" spans="1:27" x14ac:dyDescent="0.2">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row>
    <row r="49" spans="1:27" x14ac:dyDescent="0.2">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row>
  </sheetData>
  <sheetProtection password="DC41" sheet="1" objects="1" scenarios="1"/>
  <mergeCells count="8">
    <mergeCell ref="J1:K1"/>
    <mergeCell ref="E6:G6"/>
    <mergeCell ref="H4:J4"/>
    <mergeCell ref="B2:D2"/>
    <mergeCell ref="F2:G2"/>
    <mergeCell ref="I2:K2"/>
    <mergeCell ref="A1:E1"/>
    <mergeCell ref="G1:I1"/>
  </mergeCells>
  <phoneticPr fontId="1" type="noConversion"/>
  <conditionalFormatting sqref="B11:K11">
    <cfRule type="cellIs" dxfId="69" priority="26" operator="greaterThan">
      <formula>0.1</formula>
    </cfRule>
    <cfRule type="cellIs" dxfId="68" priority="27" operator="lessThan">
      <formula>-0.1</formula>
    </cfRule>
    <cfRule type="cellIs" dxfId="67" priority="28" operator="between">
      <formula>-0.1</formula>
      <formula>-0.07</formula>
    </cfRule>
    <cfRule type="cellIs" dxfId="66" priority="29" operator="between">
      <formula>-0.07</formula>
      <formula>0.07</formula>
    </cfRule>
  </conditionalFormatting>
  <conditionalFormatting sqref="B11:K11">
    <cfRule type="cellIs" dxfId="65" priority="17" operator="between">
      <formula>0.07</formula>
      <formula>0.1</formula>
    </cfRule>
  </conditionalFormatting>
  <conditionalFormatting sqref="B17:K17">
    <cfRule type="cellIs" dxfId="64" priority="2" operator="between">
      <formula>0.07</formula>
      <formula>0.1</formula>
    </cfRule>
  </conditionalFormatting>
  <conditionalFormatting sqref="B17:K17">
    <cfRule type="cellIs" dxfId="63" priority="3" operator="greaterThan">
      <formula>0.1</formula>
    </cfRule>
    <cfRule type="cellIs" dxfId="62" priority="4" operator="lessThan">
      <formula>-0.1</formula>
    </cfRule>
    <cfRule type="cellIs" dxfId="61" priority="5" operator="between">
      <formula>-0.1</formula>
      <formula>-0.07</formula>
    </cfRule>
    <cfRule type="cellIs" dxfId="60" priority="6" operator="between">
      <formula>-0.07</formula>
      <formula>0.07</formula>
    </cfRule>
  </conditionalFormatting>
  <dataValidations count="2">
    <dataValidation type="list" showInputMessage="1" showErrorMessage="1" sqref="J1">
      <formula1>$Q$1:$Q$2</formula1>
    </dataValidation>
    <dataValidation type="list" allowBlank="1" showInputMessage="1" showErrorMessage="1" sqref="B6">
      <formula1>$Q$6:$Q$7</formula1>
    </dataValidation>
  </dataValidations>
  <pageMargins left="0.75" right="0.75" top="0.25" bottom="0.25" header="0.5" footer="0.5"/>
  <pageSetup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07"/>
  <sheetViews>
    <sheetView topLeftCell="A4" workbookViewId="0">
      <selection sqref="A1:E1"/>
    </sheetView>
  </sheetViews>
  <sheetFormatPr defaultRowHeight="12.75" x14ac:dyDescent="0.2"/>
  <cols>
    <col min="1" max="1" width="30.28515625" style="7" bestFit="1" customWidth="1"/>
    <col min="2" max="11" width="9.7109375" style="7" customWidth="1"/>
    <col min="12" max="16384" width="9.140625" style="7"/>
  </cols>
  <sheetData>
    <row r="1" spans="1:34" ht="18" x14ac:dyDescent="0.25">
      <c r="A1" s="73" t="s">
        <v>98</v>
      </c>
      <c r="B1" s="73"/>
      <c r="C1" s="73"/>
      <c r="D1" s="73"/>
      <c r="E1" s="73"/>
      <c r="F1" s="11"/>
      <c r="G1" s="74" t="s">
        <v>87</v>
      </c>
      <c r="H1" s="74"/>
      <c r="I1" s="74"/>
      <c r="J1" s="69"/>
      <c r="K1" s="69"/>
      <c r="L1" s="36"/>
      <c r="M1" s="36"/>
      <c r="N1" s="36"/>
      <c r="O1" s="36"/>
      <c r="P1" s="36"/>
      <c r="Q1" s="36" t="s">
        <v>68</v>
      </c>
      <c r="R1" s="36"/>
      <c r="S1" s="36"/>
      <c r="T1" s="36"/>
      <c r="U1" s="36"/>
      <c r="V1" s="36"/>
      <c r="W1" s="36"/>
      <c r="X1" s="36"/>
      <c r="Y1" s="36"/>
      <c r="Z1" s="36"/>
      <c r="AA1" s="36"/>
      <c r="AB1" s="36"/>
      <c r="AC1" s="36"/>
      <c r="AD1" s="36"/>
      <c r="AE1" s="36"/>
      <c r="AF1" s="36"/>
      <c r="AG1" s="36"/>
      <c r="AH1" s="36"/>
    </row>
    <row r="2" spans="1:34" x14ac:dyDescent="0.2">
      <c r="A2" s="37" t="s">
        <v>0</v>
      </c>
      <c r="B2" s="71"/>
      <c r="C2" s="71"/>
      <c r="D2" s="71"/>
      <c r="E2" s="25" t="s">
        <v>30</v>
      </c>
      <c r="F2" s="71"/>
      <c r="G2" s="71"/>
      <c r="H2" s="25" t="s">
        <v>31</v>
      </c>
      <c r="I2" s="71"/>
      <c r="J2" s="71"/>
      <c r="K2" s="71"/>
      <c r="L2" s="36"/>
      <c r="M2" s="36"/>
      <c r="N2" s="36"/>
      <c r="O2" s="36"/>
      <c r="P2" s="36"/>
      <c r="Q2" s="36" t="s">
        <v>69</v>
      </c>
      <c r="R2" s="36"/>
      <c r="S2" s="36"/>
      <c r="T2" s="36"/>
      <c r="U2" s="36"/>
      <c r="V2" s="36"/>
      <c r="W2" s="36"/>
      <c r="X2" s="36"/>
      <c r="Y2" s="36"/>
      <c r="Z2" s="36"/>
      <c r="AA2" s="36"/>
      <c r="AB2" s="36"/>
      <c r="AC2" s="36"/>
      <c r="AD2" s="36"/>
      <c r="AE2" s="36"/>
      <c r="AF2" s="36"/>
      <c r="AG2" s="36"/>
      <c r="AH2" s="36"/>
    </row>
    <row r="3" spans="1:34" x14ac:dyDescent="0.2">
      <c r="A3" s="37"/>
      <c r="B3" s="36"/>
      <c r="C3" s="36"/>
      <c r="D3" s="36"/>
      <c r="E3" s="25"/>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row>
    <row r="4" spans="1:34" x14ac:dyDescent="0.2">
      <c r="A4" s="37" t="s">
        <v>1</v>
      </c>
      <c r="B4" s="2"/>
      <c r="C4" s="25"/>
      <c r="D4" s="37" t="s">
        <v>13</v>
      </c>
      <c r="E4" s="1"/>
      <c r="F4" s="25"/>
      <c r="G4" s="37" t="s">
        <v>14</v>
      </c>
      <c r="H4" s="71"/>
      <c r="I4" s="71"/>
      <c r="J4" s="71"/>
      <c r="K4" s="36"/>
      <c r="L4" s="36"/>
      <c r="M4" s="36"/>
      <c r="N4" s="36"/>
      <c r="O4" s="36"/>
      <c r="P4" s="36"/>
      <c r="Q4" s="36"/>
      <c r="R4" s="36"/>
      <c r="S4" s="36"/>
      <c r="T4" s="36"/>
      <c r="U4" s="36"/>
      <c r="V4" s="36"/>
      <c r="W4" s="36"/>
      <c r="X4" s="36"/>
      <c r="Y4" s="36"/>
      <c r="Z4" s="36"/>
      <c r="AA4" s="36"/>
      <c r="AB4" s="36"/>
      <c r="AC4" s="36"/>
      <c r="AD4" s="36"/>
      <c r="AE4" s="36"/>
      <c r="AF4" s="36"/>
      <c r="AG4" s="36"/>
      <c r="AH4" s="36"/>
    </row>
    <row r="5" spans="1:34" x14ac:dyDescent="0.2">
      <c r="A5" s="38" t="s">
        <v>19</v>
      </c>
      <c r="B5" s="10"/>
      <c r="C5" s="36"/>
      <c r="D5" s="36"/>
      <c r="E5" s="37" t="s">
        <v>17</v>
      </c>
      <c r="F5" s="1"/>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row>
    <row r="6" spans="1:34" x14ac:dyDescent="0.2">
      <c r="A6" s="37" t="s">
        <v>74</v>
      </c>
      <c r="B6" s="13"/>
      <c r="C6" s="25"/>
      <c r="D6" s="36"/>
      <c r="E6" s="70" t="s">
        <v>75</v>
      </c>
      <c r="F6" s="70"/>
      <c r="G6" s="70"/>
      <c r="H6" s="14"/>
      <c r="I6" s="36"/>
      <c r="J6" s="36"/>
      <c r="K6" s="36"/>
      <c r="L6" s="36"/>
      <c r="M6" s="36"/>
      <c r="N6" s="36"/>
      <c r="O6" s="36"/>
      <c r="P6" s="36"/>
      <c r="Q6" s="36" t="s">
        <v>72</v>
      </c>
      <c r="R6" s="36"/>
      <c r="S6" s="36"/>
      <c r="T6" s="36"/>
      <c r="U6" s="36"/>
      <c r="V6" s="36"/>
      <c r="W6" s="36"/>
      <c r="X6" s="36"/>
      <c r="Y6" s="36"/>
      <c r="Z6" s="36"/>
      <c r="AA6" s="36"/>
      <c r="AB6" s="36"/>
      <c r="AC6" s="36"/>
      <c r="AD6" s="36"/>
      <c r="AE6" s="36"/>
      <c r="AF6" s="36"/>
      <c r="AG6" s="36"/>
      <c r="AH6" s="36"/>
    </row>
    <row r="7" spans="1:34" x14ac:dyDescent="0.2">
      <c r="A7" s="39" t="s">
        <v>12</v>
      </c>
      <c r="B7" s="39" t="s">
        <v>2</v>
      </c>
      <c r="C7" s="39" t="s">
        <v>3</v>
      </c>
      <c r="D7" s="39" t="s">
        <v>4</v>
      </c>
      <c r="E7" s="39" t="s">
        <v>5</v>
      </c>
      <c r="F7" s="39" t="s">
        <v>6</v>
      </c>
      <c r="G7" s="39" t="s">
        <v>7</v>
      </c>
      <c r="H7" s="39" t="s">
        <v>8</v>
      </c>
      <c r="I7" s="39" t="s">
        <v>9</v>
      </c>
      <c r="J7" s="39" t="s">
        <v>10</v>
      </c>
      <c r="K7" s="39" t="s">
        <v>11</v>
      </c>
      <c r="L7" s="36"/>
      <c r="M7" s="36"/>
      <c r="N7" s="36"/>
      <c r="O7" s="36"/>
      <c r="P7" s="36"/>
      <c r="Q7" s="36" t="s">
        <v>73</v>
      </c>
      <c r="R7" s="36"/>
      <c r="S7" s="36"/>
      <c r="T7" s="36"/>
      <c r="U7" s="36"/>
      <c r="V7" s="36"/>
      <c r="W7" s="36"/>
      <c r="X7" s="36"/>
      <c r="Y7" s="36"/>
      <c r="Z7" s="36"/>
      <c r="AA7" s="36"/>
      <c r="AB7" s="36"/>
      <c r="AC7" s="36"/>
      <c r="AD7" s="36"/>
      <c r="AE7" s="36"/>
      <c r="AF7" s="36"/>
      <c r="AG7" s="36"/>
      <c r="AH7" s="36"/>
    </row>
    <row r="8" spans="1:34" x14ac:dyDescent="0.2">
      <c r="A8" s="40" t="s">
        <v>90</v>
      </c>
      <c r="B8" s="3"/>
      <c r="C8" s="3"/>
      <c r="D8" s="3"/>
      <c r="E8" s="3"/>
      <c r="F8" s="3"/>
      <c r="G8" s="3"/>
      <c r="H8" s="3"/>
      <c r="I8" s="3"/>
      <c r="J8" s="3"/>
      <c r="K8" s="3"/>
      <c r="L8" s="36"/>
      <c r="M8" s="36"/>
      <c r="N8" s="36"/>
      <c r="O8" s="36"/>
      <c r="P8" s="36"/>
      <c r="Q8" s="36"/>
      <c r="R8" s="36"/>
      <c r="S8" s="36"/>
      <c r="T8" s="36"/>
      <c r="U8" s="36"/>
      <c r="V8" s="36"/>
      <c r="W8" s="36"/>
      <c r="X8" s="36"/>
      <c r="Y8" s="36"/>
      <c r="Z8" s="36"/>
      <c r="AA8" s="36"/>
      <c r="AB8" s="36"/>
      <c r="AC8" s="36"/>
      <c r="AD8" s="36"/>
      <c r="AE8" s="36"/>
      <c r="AF8" s="36"/>
      <c r="AG8" s="36"/>
      <c r="AH8" s="36"/>
    </row>
    <row r="9" spans="1:34" x14ac:dyDescent="0.2">
      <c r="A9" s="39" t="s">
        <v>63</v>
      </c>
      <c r="B9" s="3"/>
      <c r="C9" s="3"/>
      <c r="D9" s="3"/>
      <c r="E9" s="3"/>
      <c r="F9" s="3"/>
      <c r="G9" s="3"/>
      <c r="H9" s="3"/>
      <c r="I9" s="3"/>
      <c r="J9" s="3"/>
      <c r="K9" s="3"/>
      <c r="L9" s="36"/>
      <c r="M9" s="36"/>
      <c r="N9" s="36"/>
      <c r="O9" s="36"/>
      <c r="P9" s="36"/>
      <c r="Q9" s="36"/>
      <c r="R9" s="36"/>
      <c r="S9" s="36"/>
      <c r="T9" s="36"/>
      <c r="U9" s="36"/>
      <c r="V9" s="36"/>
      <c r="W9" s="36"/>
      <c r="X9" s="36"/>
      <c r="Y9" s="36"/>
      <c r="Z9" s="36"/>
      <c r="AA9" s="36"/>
      <c r="AB9" s="36"/>
      <c r="AC9" s="36"/>
      <c r="AD9" s="36"/>
      <c r="AE9" s="36"/>
      <c r="AF9" s="36"/>
      <c r="AG9" s="36"/>
      <c r="AH9" s="36"/>
    </row>
    <row r="10" spans="1:34" x14ac:dyDescent="0.2">
      <c r="A10" s="41" t="s">
        <v>62</v>
      </c>
      <c r="B10" s="29" t="str">
        <f t="shared" ref="B10:K10" si="0">IF(B8="","",B8/B9*15)</f>
        <v/>
      </c>
      <c r="C10" s="29" t="str">
        <f t="shared" si="0"/>
        <v/>
      </c>
      <c r="D10" s="29" t="str">
        <f t="shared" si="0"/>
        <v/>
      </c>
      <c r="E10" s="29" t="str">
        <f t="shared" si="0"/>
        <v/>
      </c>
      <c r="F10" s="29" t="str">
        <f t="shared" si="0"/>
        <v/>
      </c>
      <c r="G10" s="29" t="str">
        <f t="shared" si="0"/>
        <v/>
      </c>
      <c r="H10" s="29" t="str">
        <f t="shared" si="0"/>
        <v/>
      </c>
      <c r="I10" s="29" t="str">
        <f t="shared" si="0"/>
        <v/>
      </c>
      <c r="J10" s="29" t="str">
        <f t="shared" si="0"/>
        <v/>
      </c>
      <c r="K10" s="29" t="str">
        <f t="shared" si="0"/>
        <v/>
      </c>
      <c r="L10" s="36"/>
      <c r="M10" s="36"/>
      <c r="N10" s="36"/>
      <c r="O10" s="36"/>
      <c r="P10" s="36"/>
      <c r="Q10" s="36"/>
      <c r="R10" s="36"/>
      <c r="S10" s="36"/>
      <c r="T10" s="36"/>
      <c r="U10" s="36"/>
      <c r="V10" s="36"/>
      <c r="W10" s="36"/>
      <c r="X10" s="36"/>
      <c r="Y10" s="36"/>
      <c r="Z10" s="36"/>
      <c r="AA10" s="36"/>
      <c r="AB10" s="36"/>
      <c r="AC10" s="36"/>
      <c r="AD10" s="36"/>
      <c r="AE10" s="36"/>
      <c r="AF10" s="36"/>
      <c r="AG10" s="36"/>
      <c r="AH10" s="36"/>
    </row>
    <row r="11" spans="1:34" x14ac:dyDescent="0.2">
      <c r="A11" s="42" t="s">
        <v>88</v>
      </c>
      <c r="B11" s="12" t="str">
        <f>IF(B8="","",(-1*(1-B10/$B$78)))</f>
        <v/>
      </c>
      <c r="C11" s="12" t="str">
        <f t="shared" ref="C11:K11" si="1">IF(C8="","",(-1*(1-C10/$B$78)))</f>
        <v/>
      </c>
      <c r="D11" s="12" t="str">
        <f t="shared" si="1"/>
        <v/>
      </c>
      <c r="E11" s="12" t="str">
        <f t="shared" si="1"/>
        <v/>
      </c>
      <c r="F11" s="12" t="str">
        <f t="shared" si="1"/>
        <v/>
      </c>
      <c r="G11" s="12" t="str">
        <f t="shared" si="1"/>
        <v/>
      </c>
      <c r="H11" s="12" t="str">
        <f t="shared" si="1"/>
        <v/>
      </c>
      <c r="I11" s="12" t="str">
        <f t="shared" si="1"/>
        <v/>
      </c>
      <c r="J11" s="12" t="str">
        <f t="shared" si="1"/>
        <v/>
      </c>
      <c r="K11" s="12" t="str">
        <f t="shared" si="1"/>
        <v/>
      </c>
      <c r="L11" s="36"/>
      <c r="M11" s="36"/>
      <c r="N11" s="36"/>
      <c r="O11" s="36"/>
      <c r="P11" s="36"/>
      <c r="Q11" s="36"/>
      <c r="R11" s="36"/>
      <c r="S11" s="36"/>
      <c r="T11" s="36"/>
      <c r="U11" s="36"/>
      <c r="V11" s="36"/>
      <c r="W11" s="36"/>
      <c r="X11" s="36"/>
      <c r="Y11" s="36"/>
      <c r="Z11" s="36"/>
      <c r="AA11" s="36"/>
      <c r="AB11" s="36"/>
      <c r="AC11" s="36"/>
      <c r="AD11" s="36"/>
      <c r="AE11" s="36"/>
      <c r="AF11" s="36"/>
      <c r="AG11" s="36"/>
      <c r="AH11" s="36"/>
    </row>
    <row r="12" spans="1:34" x14ac:dyDescent="0.2">
      <c r="A12" s="43"/>
      <c r="B12" s="4"/>
      <c r="C12" s="4"/>
      <c r="D12" s="4"/>
      <c r="E12" s="4"/>
      <c r="F12" s="4"/>
      <c r="G12" s="4"/>
      <c r="H12" s="4"/>
      <c r="I12" s="4"/>
      <c r="J12" s="4"/>
      <c r="K12" s="4"/>
      <c r="L12" s="36"/>
      <c r="M12" s="36"/>
      <c r="N12" s="36"/>
      <c r="O12" s="36"/>
      <c r="P12" s="36"/>
      <c r="Q12" s="36"/>
      <c r="R12" s="36"/>
      <c r="S12" s="36"/>
      <c r="T12" s="36"/>
      <c r="U12" s="36"/>
      <c r="V12" s="36"/>
      <c r="W12" s="36"/>
      <c r="X12" s="36"/>
      <c r="Y12" s="36"/>
      <c r="Z12" s="36"/>
      <c r="AA12" s="36"/>
      <c r="AB12" s="36"/>
      <c r="AC12" s="36"/>
      <c r="AD12" s="36"/>
      <c r="AE12" s="36"/>
      <c r="AF12" s="36"/>
      <c r="AG12" s="36"/>
      <c r="AH12" s="36"/>
    </row>
    <row r="13" spans="1:34" x14ac:dyDescent="0.2">
      <c r="A13" s="39" t="s">
        <v>12</v>
      </c>
      <c r="B13" s="39" t="s">
        <v>20</v>
      </c>
      <c r="C13" s="39" t="s">
        <v>21</v>
      </c>
      <c r="D13" s="39" t="s">
        <v>22</v>
      </c>
      <c r="E13" s="39" t="s">
        <v>23</v>
      </c>
      <c r="F13" s="39" t="s">
        <v>24</v>
      </c>
      <c r="G13" s="39" t="s">
        <v>25</v>
      </c>
      <c r="H13" s="39" t="s">
        <v>26</v>
      </c>
      <c r="I13" s="39" t="s">
        <v>27</v>
      </c>
      <c r="J13" s="39" t="s">
        <v>28</v>
      </c>
      <c r="K13" s="39" t="s">
        <v>29</v>
      </c>
      <c r="L13" s="36"/>
      <c r="M13" s="36"/>
      <c r="N13" s="36"/>
      <c r="O13" s="36"/>
      <c r="P13" s="36"/>
      <c r="Q13" s="36"/>
      <c r="R13" s="36"/>
      <c r="S13" s="36"/>
      <c r="T13" s="36"/>
      <c r="U13" s="36"/>
      <c r="V13" s="36"/>
      <c r="W13" s="36"/>
      <c r="X13" s="36"/>
      <c r="Y13" s="36"/>
      <c r="Z13" s="36"/>
      <c r="AA13" s="36"/>
      <c r="AB13" s="36"/>
      <c r="AC13" s="36"/>
      <c r="AD13" s="36"/>
      <c r="AE13" s="36"/>
      <c r="AF13" s="36"/>
      <c r="AG13" s="36"/>
      <c r="AH13" s="36"/>
    </row>
    <row r="14" spans="1:34" x14ac:dyDescent="0.2">
      <c r="A14" s="40" t="s">
        <v>90</v>
      </c>
      <c r="B14" s="3"/>
      <c r="C14" s="3"/>
      <c r="D14" s="3"/>
      <c r="E14" s="3"/>
      <c r="F14" s="3"/>
      <c r="G14" s="3"/>
      <c r="H14" s="3"/>
      <c r="I14" s="3"/>
      <c r="J14" s="3"/>
      <c r="K14" s="3"/>
      <c r="L14" s="36"/>
      <c r="M14" s="36"/>
      <c r="N14" s="36"/>
      <c r="O14" s="36"/>
      <c r="P14" s="36"/>
      <c r="Q14" s="36"/>
      <c r="R14" s="36"/>
      <c r="S14" s="36"/>
      <c r="T14" s="36"/>
      <c r="U14" s="36"/>
      <c r="V14" s="36"/>
      <c r="W14" s="36"/>
      <c r="X14" s="36"/>
      <c r="Y14" s="36"/>
      <c r="Z14" s="36"/>
      <c r="AA14" s="36"/>
      <c r="AB14" s="36"/>
      <c r="AC14" s="36"/>
      <c r="AD14" s="36"/>
      <c r="AE14" s="36"/>
      <c r="AF14" s="36"/>
      <c r="AG14" s="36"/>
      <c r="AH14" s="36"/>
    </row>
    <row r="15" spans="1:34" x14ac:dyDescent="0.2">
      <c r="A15" s="39" t="s">
        <v>63</v>
      </c>
      <c r="B15" s="3"/>
      <c r="C15" s="3"/>
      <c r="D15" s="3"/>
      <c r="E15" s="3"/>
      <c r="F15" s="3"/>
      <c r="G15" s="3"/>
      <c r="H15" s="3"/>
      <c r="I15" s="3"/>
      <c r="J15" s="3"/>
      <c r="K15" s="3"/>
      <c r="L15" s="36"/>
      <c r="M15" s="36"/>
      <c r="N15" s="36"/>
      <c r="O15" s="36"/>
      <c r="P15" s="36"/>
      <c r="Q15" s="36"/>
      <c r="R15" s="36"/>
      <c r="S15" s="36"/>
      <c r="T15" s="36"/>
      <c r="U15" s="36"/>
      <c r="V15" s="36"/>
      <c r="W15" s="36"/>
      <c r="X15" s="36"/>
      <c r="Y15" s="36"/>
      <c r="Z15" s="36"/>
      <c r="AA15" s="36"/>
      <c r="AB15" s="36"/>
      <c r="AC15" s="36"/>
      <c r="AD15" s="36"/>
      <c r="AE15" s="36"/>
      <c r="AF15" s="36"/>
      <c r="AG15" s="36"/>
      <c r="AH15" s="36"/>
    </row>
    <row r="16" spans="1:34" x14ac:dyDescent="0.2">
      <c r="A16" s="41" t="s">
        <v>62</v>
      </c>
      <c r="B16" s="29" t="str">
        <f t="shared" ref="B16:K16" si="2">IF(B14="","",B14/B15*15)</f>
        <v/>
      </c>
      <c r="C16" s="29" t="str">
        <f t="shared" si="2"/>
        <v/>
      </c>
      <c r="D16" s="29" t="str">
        <f t="shared" si="2"/>
        <v/>
      </c>
      <c r="E16" s="29" t="str">
        <f t="shared" si="2"/>
        <v/>
      </c>
      <c r="F16" s="29" t="str">
        <f t="shared" si="2"/>
        <v/>
      </c>
      <c r="G16" s="29" t="str">
        <f t="shared" si="2"/>
        <v/>
      </c>
      <c r="H16" s="29" t="str">
        <f t="shared" si="2"/>
        <v/>
      </c>
      <c r="I16" s="29" t="str">
        <f t="shared" si="2"/>
        <v/>
      </c>
      <c r="J16" s="29" t="str">
        <f t="shared" si="2"/>
        <v/>
      </c>
      <c r="K16" s="29" t="str">
        <f t="shared" si="2"/>
        <v/>
      </c>
      <c r="L16" s="36"/>
      <c r="M16" s="36"/>
      <c r="N16" s="36"/>
      <c r="O16" s="36"/>
      <c r="P16" s="36"/>
      <c r="Q16" s="36"/>
      <c r="R16" s="36"/>
      <c r="S16" s="36"/>
      <c r="T16" s="36"/>
      <c r="U16" s="36"/>
      <c r="V16" s="36"/>
      <c r="W16" s="36"/>
      <c r="X16" s="36"/>
      <c r="Y16" s="36"/>
      <c r="Z16" s="36"/>
      <c r="AA16" s="36"/>
      <c r="AB16" s="36"/>
      <c r="AC16" s="36"/>
      <c r="AD16" s="36"/>
      <c r="AE16" s="36"/>
      <c r="AF16" s="36"/>
      <c r="AG16" s="36"/>
      <c r="AH16" s="36"/>
    </row>
    <row r="17" spans="1:34" x14ac:dyDescent="0.2">
      <c r="A17" s="42" t="s">
        <v>88</v>
      </c>
      <c r="B17" s="12" t="str">
        <f>IF(B14="","",(-1*(1-B16/$B$78)))</f>
        <v/>
      </c>
      <c r="C17" s="12" t="str">
        <f t="shared" ref="C17:K17" si="3">IF(C14="","",(-1*(1-C16/$B$78)))</f>
        <v/>
      </c>
      <c r="D17" s="12" t="str">
        <f t="shared" si="3"/>
        <v/>
      </c>
      <c r="E17" s="12" t="str">
        <f t="shared" si="3"/>
        <v/>
      </c>
      <c r="F17" s="12" t="str">
        <f t="shared" si="3"/>
        <v/>
      </c>
      <c r="G17" s="12" t="str">
        <f t="shared" si="3"/>
        <v/>
      </c>
      <c r="H17" s="12" t="str">
        <f t="shared" si="3"/>
        <v/>
      </c>
      <c r="I17" s="12" t="str">
        <f t="shared" si="3"/>
        <v/>
      </c>
      <c r="J17" s="12" t="str">
        <f t="shared" si="3"/>
        <v/>
      </c>
      <c r="K17" s="12" t="str">
        <f t="shared" si="3"/>
        <v/>
      </c>
      <c r="L17" s="36"/>
      <c r="M17" s="36"/>
      <c r="N17" s="36"/>
      <c r="O17" s="36"/>
      <c r="P17" s="36"/>
      <c r="Q17" s="36"/>
      <c r="R17" s="36"/>
      <c r="S17" s="36"/>
      <c r="T17" s="36"/>
      <c r="U17" s="36"/>
      <c r="V17" s="36"/>
      <c r="W17" s="36"/>
      <c r="X17" s="36"/>
      <c r="Y17" s="36"/>
      <c r="Z17" s="36"/>
      <c r="AA17" s="36"/>
      <c r="AB17" s="36"/>
      <c r="AC17" s="36"/>
      <c r="AD17" s="36"/>
      <c r="AE17" s="36"/>
      <c r="AF17" s="36"/>
      <c r="AG17" s="36"/>
      <c r="AH17" s="36"/>
    </row>
    <row r="18" spans="1:34" x14ac:dyDescent="0.2">
      <c r="A18" s="43"/>
      <c r="B18" s="47"/>
      <c r="C18" s="47"/>
      <c r="D18" s="47"/>
      <c r="E18" s="47"/>
      <c r="F18" s="47"/>
      <c r="G18" s="47"/>
      <c r="H18" s="47"/>
      <c r="I18" s="47"/>
      <c r="J18" s="47"/>
      <c r="K18" s="47"/>
      <c r="L18" s="36"/>
      <c r="M18" s="36"/>
      <c r="N18" s="36"/>
      <c r="O18" s="36"/>
      <c r="P18" s="36"/>
      <c r="Q18" s="36"/>
      <c r="R18" s="36"/>
      <c r="S18" s="36"/>
      <c r="T18" s="36"/>
      <c r="U18" s="36"/>
      <c r="V18" s="36"/>
      <c r="W18" s="36"/>
      <c r="X18" s="36"/>
      <c r="Y18" s="36"/>
      <c r="Z18" s="36"/>
      <c r="AA18" s="36"/>
      <c r="AB18" s="36"/>
      <c r="AC18" s="36"/>
      <c r="AD18" s="36"/>
      <c r="AE18" s="36"/>
      <c r="AF18" s="36"/>
      <c r="AG18" s="36"/>
      <c r="AH18" s="36"/>
    </row>
    <row r="19" spans="1:34" x14ac:dyDescent="0.2">
      <c r="A19" s="39" t="s">
        <v>12</v>
      </c>
      <c r="B19" s="39" t="s">
        <v>99</v>
      </c>
      <c r="C19" s="39" t="s">
        <v>100</v>
      </c>
      <c r="D19" s="39" t="s">
        <v>101</v>
      </c>
      <c r="E19" s="39" t="s">
        <v>102</v>
      </c>
      <c r="F19" s="39" t="s">
        <v>103</v>
      </c>
      <c r="G19" s="39" t="s">
        <v>104</v>
      </c>
      <c r="H19" s="39" t="s">
        <v>105</v>
      </c>
      <c r="I19" s="39" t="s">
        <v>106</v>
      </c>
      <c r="J19" s="39" t="s">
        <v>107</v>
      </c>
      <c r="K19" s="39" t="s">
        <v>108</v>
      </c>
      <c r="L19" s="36"/>
      <c r="M19" s="36"/>
      <c r="N19" s="36"/>
      <c r="O19" s="36"/>
      <c r="P19" s="36"/>
      <c r="Q19" s="36"/>
      <c r="R19" s="36"/>
      <c r="S19" s="36"/>
      <c r="T19" s="36"/>
      <c r="U19" s="36"/>
      <c r="V19" s="36"/>
      <c r="W19" s="36"/>
      <c r="X19" s="36"/>
      <c r="Y19" s="36"/>
      <c r="Z19" s="36"/>
      <c r="AA19" s="36"/>
      <c r="AB19" s="36"/>
      <c r="AC19" s="36"/>
      <c r="AD19" s="36"/>
      <c r="AE19" s="36"/>
      <c r="AF19" s="36"/>
      <c r="AG19" s="36"/>
      <c r="AH19" s="36"/>
    </row>
    <row r="20" spans="1:34" x14ac:dyDescent="0.2">
      <c r="A20" s="40" t="s">
        <v>90</v>
      </c>
      <c r="B20" s="3"/>
      <c r="C20" s="3"/>
      <c r="D20" s="3"/>
      <c r="E20" s="3"/>
      <c r="F20" s="3"/>
      <c r="G20" s="3"/>
      <c r="H20" s="3"/>
      <c r="I20" s="3"/>
      <c r="J20" s="3"/>
      <c r="K20" s="3"/>
      <c r="L20" s="36"/>
      <c r="M20" s="36"/>
      <c r="N20" s="36"/>
      <c r="O20" s="36"/>
      <c r="P20" s="36"/>
      <c r="Q20" s="36"/>
      <c r="R20" s="36"/>
      <c r="S20" s="36"/>
      <c r="T20" s="36"/>
      <c r="U20" s="36"/>
      <c r="V20" s="36"/>
      <c r="W20" s="36"/>
      <c r="X20" s="36"/>
      <c r="Y20" s="36"/>
      <c r="Z20" s="36"/>
      <c r="AA20" s="36"/>
      <c r="AB20" s="36"/>
      <c r="AC20" s="36"/>
      <c r="AD20" s="36"/>
      <c r="AE20" s="36"/>
      <c r="AF20" s="36"/>
      <c r="AG20" s="36"/>
      <c r="AH20" s="36"/>
    </row>
    <row r="21" spans="1:34" x14ac:dyDescent="0.2">
      <c r="A21" s="39" t="s">
        <v>63</v>
      </c>
      <c r="B21" s="3"/>
      <c r="C21" s="3"/>
      <c r="D21" s="3"/>
      <c r="E21" s="3"/>
      <c r="F21" s="3"/>
      <c r="G21" s="3"/>
      <c r="H21" s="3"/>
      <c r="I21" s="3"/>
      <c r="J21" s="3"/>
      <c r="K21" s="3"/>
      <c r="L21" s="36"/>
      <c r="M21" s="36"/>
      <c r="N21" s="36"/>
      <c r="O21" s="36"/>
      <c r="P21" s="36"/>
      <c r="Q21" s="36"/>
      <c r="R21" s="36"/>
      <c r="S21" s="36"/>
      <c r="T21" s="36"/>
      <c r="U21" s="36"/>
      <c r="V21" s="36"/>
      <c r="W21" s="36"/>
      <c r="X21" s="36"/>
      <c r="Y21" s="36"/>
      <c r="Z21" s="36"/>
      <c r="AA21" s="36"/>
      <c r="AB21" s="36"/>
      <c r="AC21" s="36"/>
      <c r="AD21" s="36"/>
      <c r="AE21" s="36"/>
      <c r="AF21" s="36"/>
      <c r="AG21" s="36"/>
      <c r="AH21" s="36"/>
    </row>
    <row r="22" spans="1:34" x14ac:dyDescent="0.2">
      <c r="A22" s="41" t="s">
        <v>62</v>
      </c>
      <c r="B22" s="29" t="str">
        <f t="shared" ref="B22:K22" si="4">IF(B20="","",B20/B21*15)</f>
        <v/>
      </c>
      <c r="C22" s="29" t="str">
        <f t="shared" si="4"/>
        <v/>
      </c>
      <c r="D22" s="29" t="str">
        <f t="shared" si="4"/>
        <v/>
      </c>
      <c r="E22" s="29" t="str">
        <f t="shared" si="4"/>
        <v/>
      </c>
      <c r="F22" s="29" t="str">
        <f t="shared" si="4"/>
        <v/>
      </c>
      <c r="G22" s="29" t="str">
        <f t="shared" si="4"/>
        <v/>
      </c>
      <c r="H22" s="29" t="str">
        <f t="shared" si="4"/>
        <v/>
      </c>
      <c r="I22" s="29" t="str">
        <f t="shared" si="4"/>
        <v/>
      </c>
      <c r="J22" s="29" t="str">
        <f t="shared" si="4"/>
        <v/>
      </c>
      <c r="K22" s="29" t="str">
        <f t="shared" si="4"/>
        <v/>
      </c>
      <c r="L22" s="36"/>
      <c r="M22" s="36"/>
      <c r="N22" s="36"/>
      <c r="O22" s="36"/>
      <c r="P22" s="36"/>
      <c r="Q22" s="36"/>
      <c r="R22" s="36"/>
      <c r="S22" s="36"/>
      <c r="T22" s="36"/>
      <c r="U22" s="36"/>
      <c r="V22" s="36"/>
      <c r="W22" s="36"/>
      <c r="X22" s="36"/>
      <c r="Y22" s="36"/>
      <c r="Z22" s="36"/>
      <c r="AA22" s="36"/>
      <c r="AB22" s="36"/>
      <c r="AC22" s="36"/>
      <c r="AD22" s="36"/>
      <c r="AE22" s="36"/>
      <c r="AF22" s="36"/>
      <c r="AG22" s="36"/>
      <c r="AH22" s="36"/>
    </row>
    <row r="23" spans="1:34" x14ac:dyDescent="0.2">
      <c r="A23" s="42" t="s">
        <v>88</v>
      </c>
      <c r="B23" s="12" t="str">
        <f>IF(B20="","",(-1*(1-B22/$B$78)))</f>
        <v/>
      </c>
      <c r="C23" s="12" t="str">
        <f t="shared" ref="C23:K23" si="5">IF(C20="","",(-1*(1-C22/$B$78)))</f>
        <v/>
      </c>
      <c r="D23" s="12" t="str">
        <f t="shared" si="5"/>
        <v/>
      </c>
      <c r="E23" s="12" t="str">
        <f t="shared" si="5"/>
        <v/>
      </c>
      <c r="F23" s="12" t="str">
        <f t="shared" si="5"/>
        <v/>
      </c>
      <c r="G23" s="12" t="str">
        <f t="shared" si="5"/>
        <v/>
      </c>
      <c r="H23" s="12" t="str">
        <f t="shared" si="5"/>
        <v/>
      </c>
      <c r="I23" s="12" t="str">
        <f t="shared" si="5"/>
        <v/>
      </c>
      <c r="J23" s="12" t="str">
        <f t="shared" si="5"/>
        <v/>
      </c>
      <c r="K23" s="12" t="str">
        <f t="shared" si="5"/>
        <v/>
      </c>
      <c r="L23" s="36"/>
      <c r="M23" s="36"/>
      <c r="N23" s="36"/>
      <c r="O23" s="36"/>
      <c r="P23" s="36"/>
      <c r="Q23" s="36"/>
      <c r="R23" s="36"/>
      <c r="S23" s="36"/>
      <c r="T23" s="36"/>
      <c r="U23" s="36"/>
      <c r="V23" s="36"/>
      <c r="W23" s="36"/>
      <c r="X23" s="36"/>
      <c r="Y23" s="36"/>
      <c r="Z23" s="36"/>
      <c r="AA23" s="36"/>
      <c r="AB23" s="36"/>
      <c r="AC23" s="36"/>
      <c r="AD23" s="36"/>
      <c r="AE23" s="36"/>
      <c r="AF23" s="36"/>
      <c r="AG23" s="36"/>
      <c r="AH23" s="36"/>
    </row>
    <row r="24" spans="1:34" x14ac:dyDescent="0.2">
      <c r="A24" s="43"/>
      <c r="B24" s="4"/>
      <c r="C24" s="4"/>
      <c r="D24" s="4"/>
      <c r="E24" s="4"/>
      <c r="F24" s="4"/>
      <c r="G24" s="4"/>
      <c r="H24" s="4"/>
      <c r="I24" s="4"/>
      <c r="J24" s="4"/>
      <c r="K24" s="4"/>
      <c r="L24" s="36"/>
      <c r="M24" s="36"/>
      <c r="N24" s="36"/>
      <c r="O24" s="36"/>
      <c r="P24" s="36"/>
      <c r="Q24" s="36"/>
      <c r="R24" s="36"/>
      <c r="S24" s="36"/>
      <c r="T24" s="36"/>
      <c r="U24" s="36"/>
      <c r="V24" s="36"/>
      <c r="W24" s="36"/>
      <c r="X24" s="36"/>
      <c r="Y24" s="36"/>
      <c r="Z24" s="36"/>
      <c r="AA24" s="36"/>
      <c r="AB24" s="36"/>
      <c r="AC24" s="36"/>
      <c r="AD24" s="36"/>
      <c r="AE24" s="36"/>
      <c r="AF24" s="36"/>
      <c r="AG24" s="36"/>
      <c r="AH24" s="36"/>
    </row>
    <row r="25" spans="1:34" x14ac:dyDescent="0.2">
      <c r="A25" s="39" t="s">
        <v>12</v>
      </c>
      <c r="B25" s="39" t="s">
        <v>109</v>
      </c>
      <c r="C25" s="39" t="s">
        <v>110</v>
      </c>
      <c r="D25" s="39" t="s">
        <v>111</v>
      </c>
      <c r="E25" s="39" t="s">
        <v>112</v>
      </c>
      <c r="F25" s="39" t="s">
        <v>113</v>
      </c>
      <c r="G25" s="39" t="s">
        <v>114</v>
      </c>
      <c r="H25" s="39" t="s">
        <v>115</v>
      </c>
      <c r="I25" s="39" t="s">
        <v>116</v>
      </c>
      <c r="J25" s="39" t="s">
        <v>117</v>
      </c>
      <c r="K25" s="39" t="s">
        <v>118</v>
      </c>
      <c r="L25" s="36"/>
      <c r="M25" s="36"/>
      <c r="N25" s="36"/>
      <c r="O25" s="36"/>
      <c r="P25" s="36"/>
      <c r="Q25" s="36"/>
      <c r="R25" s="36"/>
      <c r="S25" s="36"/>
      <c r="T25" s="36"/>
      <c r="U25" s="36"/>
      <c r="V25" s="36"/>
      <c r="W25" s="36"/>
      <c r="X25" s="36"/>
      <c r="Y25" s="36"/>
      <c r="Z25" s="36"/>
      <c r="AA25" s="36"/>
      <c r="AB25" s="36"/>
      <c r="AC25" s="36"/>
      <c r="AD25" s="36"/>
      <c r="AE25" s="36"/>
      <c r="AF25" s="36"/>
      <c r="AG25" s="36"/>
      <c r="AH25" s="36"/>
    </row>
    <row r="26" spans="1:34" x14ac:dyDescent="0.2">
      <c r="A26" s="40" t="s">
        <v>90</v>
      </c>
      <c r="B26" s="3"/>
      <c r="C26" s="3"/>
      <c r="D26" s="3"/>
      <c r="E26" s="3"/>
      <c r="F26" s="3"/>
      <c r="G26" s="3"/>
      <c r="H26" s="3"/>
      <c r="I26" s="3"/>
      <c r="J26" s="3"/>
      <c r="K26" s="3"/>
      <c r="L26" s="36"/>
      <c r="M26" s="36"/>
      <c r="N26" s="36"/>
      <c r="O26" s="36"/>
      <c r="P26" s="36"/>
      <c r="Q26" s="36"/>
      <c r="R26" s="36"/>
      <c r="S26" s="36"/>
      <c r="T26" s="36"/>
      <c r="U26" s="36"/>
      <c r="V26" s="36"/>
      <c r="W26" s="36"/>
      <c r="X26" s="36"/>
      <c r="Y26" s="36"/>
      <c r="Z26" s="36"/>
      <c r="AA26" s="36"/>
      <c r="AB26" s="36"/>
      <c r="AC26" s="36"/>
      <c r="AD26" s="36"/>
      <c r="AE26" s="36"/>
      <c r="AF26" s="36"/>
      <c r="AG26" s="36"/>
      <c r="AH26" s="36"/>
    </row>
    <row r="27" spans="1:34" x14ac:dyDescent="0.2">
      <c r="A27" s="39" t="s">
        <v>63</v>
      </c>
      <c r="B27" s="3"/>
      <c r="C27" s="3"/>
      <c r="D27" s="3"/>
      <c r="E27" s="3"/>
      <c r="F27" s="3"/>
      <c r="G27" s="3"/>
      <c r="H27" s="3"/>
      <c r="I27" s="3"/>
      <c r="J27" s="3"/>
      <c r="K27" s="3"/>
      <c r="L27" s="36"/>
      <c r="M27" s="36"/>
      <c r="N27" s="36"/>
      <c r="O27" s="36"/>
      <c r="P27" s="36"/>
      <c r="Q27" s="36"/>
      <c r="R27" s="36"/>
      <c r="S27" s="36"/>
      <c r="T27" s="36"/>
      <c r="U27" s="36"/>
      <c r="V27" s="36"/>
      <c r="W27" s="36"/>
      <c r="X27" s="36"/>
      <c r="Y27" s="36"/>
      <c r="Z27" s="36"/>
      <c r="AA27" s="36"/>
      <c r="AB27" s="36"/>
      <c r="AC27" s="36"/>
      <c r="AD27" s="36"/>
      <c r="AE27" s="36"/>
      <c r="AF27" s="36"/>
      <c r="AG27" s="36"/>
      <c r="AH27" s="36"/>
    </row>
    <row r="28" spans="1:34" x14ac:dyDescent="0.2">
      <c r="A28" s="41" t="s">
        <v>62</v>
      </c>
      <c r="B28" s="29" t="str">
        <f t="shared" ref="B28:K28" si="6">IF(B26="","",B26/B27*15)</f>
        <v/>
      </c>
      <c r="C28" s="29" t="str">
        <f t="shared" si="6"/>
        <v/>
      </c>
      <c r="D28" s="29" t="str">
        <f t="shared" si="6"/>
        <v/>
      </c>
      <c r="E28" s="29" t="str">
        <f t="shared" si="6"/>
        <v/>
      </c>
      <c r="F28" s="29" t="str">
        <f t="shared" si="6"/>
        <v/>
      </c>
      <c r="G28" s="29" t="str">
        <f t="shared" si="6"/>
        <v/>
      </c>
      <c r="H28" s="29" t="str">
        <f t="shared" si="6"/>
        <v/>
      </c>
      <c r="I28" s="29" t="str">
        <f t="shared" si="6"/>
        <v/>
      </c>
      <c r="J28" s="29" t="str">
        <f t="shared" si="6"/>
        <v/>
      </c>
      <c r="K28" s="29" t="str">
        <f t="shared" si="6"/>
        <v/>
      </c>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34" x14ac:dyDescent="0.2">
      <c r="A29" s="42" t="s">
        <v>88</v>
      </c>
      <c r="B29" s="12" t="str">
        <f>IF(B26="","",(-1*(1-B28/$B$78)))</f>
        <v/>
      </c>
      <c r="C29" s="12" t="str">
        <f t="shared" ref="C29:K29" si="7">IF(C26="","",(-1*(1-C28/$B$78)))</f>
        <v/>
      </c>
      <c r="D29" s="12" t="str">
        <f t="shared" si="7"/>
        <v/>
      </c>
      <c r="E29" s="12" t="str">
        <f t="shared" si="7"/>
        <v/>
      </c>
      <c r="F29" s="12" t="str">
        <f t="shared" si="7"/>
        <v/>
      </c>
      <c r="G29" s="12" t="str">
        <f t="shared" si="7"/>
        <v/>
      </c>
      <c r="H29" s="12" t="str">
        <f t="shared" si="7"/>
        <v/>
      </c>
      <c r="I29" s="12" t="str">
        <f t="shared" si="7"/>
        <v/>
      </c>
      <c r="J29" s="12" t="str">
        <f t="shared" si="7"/>
        <v/>
      </c>
      <c r="K29" s="12" t="str">
        <f t="shared" si="7"/>
        <v/>
      </c>
      <c r="L29" s="36"/>
      <c r="M29" s="36"/>
      <c r="N29" s="36"/>
      <c r="O29" s="36"/>
      <c r="P29" s="36"/>
      <c r="Q29" s="36"/>
      <c r="R29" s="36"/>
      <c r="S29" s="36"/>
      <c r="T29" s="36"/>
      <c r="U29" s="36"/>
      <c r="V29" s="36"/>
      <c r="W29" s="36"/>
      <c r="X29" s="36"/>
      <c r="Y29" s="36"/>
      <c r="Z29" s="36"/>
      <c r="AA29" s="36"/>
      <c r="AB29" s="36"/>
      <c r="AC29" s="36"/>
      <c r="AD29" s="36"/>
      <c r="AE29" s="36"/>
      <c r="AF29" s="36"/>
      <c r="AG29" s="36"/>
      <c r="AH29" s="36"/>
    </row>
    <row r="30" spans="1:34" x14ac:dyDescent="0.2">
      <c r="A30" s="43"/>
      <c r="B30" s="47"/>
      <c r="C30" s="47"/>
      <c r="D30" s="47"/>
      <c r="E30" s="47"/>
      <c r="F30" s="47"/>
      <c r="G30" s="47"/>
      <c r="H30" s="47"/>
      <c r="I30" s="47"/>
      <c r="J30" s="47"/>
      <c r="K30" s="47"/>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34" x14ac:dyDescent="0.2">
      <c r="A31" s="39" t="s">
        <v>12</v>
      </c>
      <c r="B31" s="39" t="s">
        <v>119</v>
      </c>
      <c r="C31" s="39" t="s">
        <v>120</v>
      </c>
      <c r="D31" s="39" t="s">
        <v>121</v>
      </c>
      <c r="E31" s="39" t="s">
        <v>122</v>
      </c>
      <c r="F31" s="39" t="s">
        <v>123</v>
      </c>
      <c r="G31" s="39" t="s">
        <v>124</v>
      </c>
      <c r="H31" s="39" t="s">
        <v>125</v>
      </c>
      <c r="I31" s="39" t="s">
        <v>126</v>
      </c>
      <c r="J31" s="39" t="s">
        <v>127</v>
      </c>
      <c r="K31" s="39" t="s">
        <v>128</v>
      </c>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34" x14ac:dyDescent="0.2">
      <c r="A32" s="40" t="s">
        <v>90</v>
      </c>
      <c r="B32" s="3"/>
      <c r="C32" s="3"/>
      <c r="D32" s="3"/>
      <c r="E32" s="3"/>
      <c r="F32" s="3"/>
      <c r="G32" s="3"/>
      <c r="H32" s="3"/>
      <c r="I32" s="3"/>
      <c r="J32" s="3"/>
      <c r="K32" s="3"/>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x14ac:dyDescent="0.2">
      <c r="A33" s="39" t="s">
        <v>63</v>
      </c>
      <c r="B33" s="3"/>
      <c r="C33" s="3"/>
      <c r="D33" s="3"/>
      <c r="E33" s="3"/>
      <c r="F33" s="3"/>
      <c r="G33" s="3"/>
      <c r="H33" s="3"/>
      <c r="I33" s="3"/>
      <c r="J33" s="3"/>
      <c r="K33" s="3"/>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x14ac:dyDescent="0.2">
      <c r="A34" s="41" t="s">
        <v>62</v>
      </c>
      <c r="B34" s="29" t="str">
        <f>IF(B32="","",B32/B33*15)</f>
        <v/>
      </c>
      <c r="C34" s="29" t="str">
        <f t="shared" ref="C34:K34" si="8">IF(C32="","",C32/C33*15)</f>
        <v/>
      </c>
      <c r="D34" s="29" t="str">
        <f t="shared" si="8"/>
        <v/>
      </c>
      <c r="E34" s="29" t="str">
        <f t="shared" si="8"/>
        <v/>
      </c>
      <c r="F34" s="29" t="str">
        <f t="shared" si="8"/>
        <v/>
      </c>
      <c r="G34" s="29" t="str">
        <f t="shared" si="8"/>
        <v/>
      </c>
      <c r="H34" s="29" t="str">
        <f t="shared" si="8"/>
        <v/>
      </c>
      <c r="I34" s="29" t="str">
        <f t="shared" si="8"/>
        <v/>
      </c>
      <c r="J34" s="29" t="str">
        <f t="shared" si="8"/>
        <v/>
      </c>
      <c r="K34" s="29" t="str">
        <f t="shared" si="8"/>
        <v/>
      </c>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x14ac:dyDescent="0.2">
      <c r="A35" s="42" t="s">
        <v>88</v>
      </c>
      <c r="B35" s="12" t="str">
        <f>IF(B32="","",(-1*(1-B34/$B$78)))</f>
        <v/>
      </c>
      <c r="C35" s="12" t="str">
        <f t="shared" ref="C35:K35" si="9">IF(C32="","",(-1*(1-C34/$B$78)))</f>
        <v/>
      </c>
      <c r="D35" s="12" t="str">
        <f t="shared" si="9"/>
        <v/>
      </c>
      <c r="E35" s="12" t="str">
        <f t="shared" si="9"/>
        <v/>
      </c>
      <c r="F35" s="12" t="str">
        <f t="shared" si="9"/>
        <v/>
      </c>
      <c r="G35" s="12" t="str">
        <f t="shared" si="9"/>
        <v/>
      </c>
      <c r="H35" s="12" t="str">
        <f t="shared" si="9"/>
        <v/>
      </c>
      <c r="I35" s="12" t="str">
        <f t="shared" si="9"/>
        <v/>
      </c>
      <c r="J35" s="12" t="str">
        <f t="shared" si="9"/>
        <v/>
      </c>
      <c r="K35" s="12" t="str">
        <f t="shared" si="9"/>
        <v/>
      </c>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x14ac:dyDescent="0.2">
      <c r="A36" s="43"/>
      <c r="B36" s="4"/>
      <c r="C36" s="4"/>
      <c r="D36" s="4"/>
      <c r="E36" s="4"/>
      <c r="F36" s="4"/>
      <c r="G36" s="4"/>
      <c r="H36" s="4"/>
      <c r="I36" s="4"/>
      <c r="J36" s="4"/>
      <c r="K36" s="4"/>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x14ac:dyDescent="0.2">
      <c r="A37" s="39" t="s">
        <v>12</v>
      </c>
      <c r="B37" s="39" t="s">
        <v>129</v>
      </c>
      <c r="C37" s="39" t="s">
        <v>130</v>
      </c>
      <c r="D37" s="39" t="s">
        <v>131</v>
      </c>
      <c r="E37" s="39" t="s">
        <v>132</v>
      </c>
      <c r="F37" s="39" t="s">
        <v>133</v>
      </c>
      <c r="G37" s="39" t="s">
        <v>134</v>
      </c>
      <c r="H37" s="39" t="s">
        <v>135</v>
      </c>
      <c r="I37" s="39" t="s">
        <v>136</v>
      </c>
      <c r="J37" s="39" t="s">
        <v>137</v>
      </c>
      <c r="K37" s="39" t="s">
        <v>138</v>
      </c>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x14ac:dyDescent="0.2">
      <c r="A38" s="40" t="s">
        <v>90</v>
      </c>
      <c r="B38" s="3"/>
      <c r="C38" s="3"/>
      <c r="D38" s="3"/>
      <c r="E38" s="3"/>
      <c r="F38" s="3"/>
      <c r="G38" s="3"/>
      <c r="H38" s="3"/>
      <c r="I38" s="3"/>
      <c r="J38" s="3"/>
      <c r="K38" s="3"/>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x14ac:dyDescent="0.2">
      <c r="A39" s="39" t="s">
        <v>63</v>
      </c>
      <c r="B39" s="3"/>
      <c r="C39" s="3"/>
      <c r="D39" s="3"/>
      <c r="E39" s="3"/>
      <c r="F39" s="3"/>
      <c r="G39" s="3"/>
      <c r="H39" s="3"/>
      <c r="I39" s="3"/>
      <c r="J39" s="3"/>
      <c r="K39" s="3"/>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x14ac:dyDescent="0.2">
      <c r="A40" s="41" t="s">
        <v>62</v>
      </c>
      <c r="B40" s="29" t="str">
        <f>IF(B38="","",B38/B39*15)</f>
        <v/>
      </c>
      <c r="C40" s="29" t="str">
        <f t="shared" ref="C40:K40" si="10">IF(C38="","",C38/C39*15)</f>
        <v/>
      </c>
      <c r="D40" s="29" t="str">
        <f t="shared" si="10"/>
        <v/>
      </c>
      <c r="E40" s="29" t="str">
        <f t="shared" si="10"/>
        <v/>
      </c>
      <c r="F40" s="29" t="str">
        <f t="shared" si="10"/>
        <v/>
      </c>
      <c r="G40" s="29" t="str">
        <f t="shared" si="10"/>
        <v/>
      </c>
      <c r="H40" s="29" t="str">
        <f t="shared" si="10"/>
        <v/>
      </c>
      <c r="I40" s="29" t="str">
        <f t="shared" si="10"/>
        <v/>
      </c>
      <c r="J40" s="29" t="str">
        <f t="shared" si="10"/>
        <v/>
      </c>
      <c r="K40" s="29" t="str">
        <f t="shared" si="10"/>
        <v/>
      </c>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x14ac:dyDescent="0.2">
      <c r="A41" s="42" t="s">
        <v>88</v>
      </c>
      <c r="B41" s="12" t="str">
        <f>IF(B38="","",(-1*(1-B40/$B$78)))</f>
        <v/>
      </c>
      <c r="C41" s="12" t="str">
        <f t="shared" ref="C41:K41" si="11">IF(C38="","",(-1*(1-C40/$B$78)))</f>
        <v/>
      </c>
      <c r="D41" s="12" t="str">
        <f t="shared" si="11"/>
        <v/>
      </c>
      <c r="E41" s="12" t="str">
        <f t="shared" si="11"/>
        <v/>
      </c>
      <c r="F41" s="12" t="str">
        <f t="shared" si="11"/>
        <v/>
      </c>
      <c r="G41" s="12" t="str">
        <f t="shared" si="11"/>
        <v/>
      </c>
      <c r="H41" s="12" t="str">
        <f t="shared" si="11"/>
        <v/>
      </c>
      <c r="I41" s="12" t="str">
        <f t="shared" si="11"/>
        <v/>
      </c>
      <c r="J41" s="12" t="str">
        <f t="shared" si="11"/>
        <v/>
      </c>
      <c r="K41" s="12" t="str">
        <f t="shared" si="11"/>
        <v/>
      </c>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x14ac:dyDescent="0.2">
      <c r="A42" s="43"/>
      <c r="B42" s="47"/>
      <c r="C42" s="47"/>
      <c r="D42" s="47"/>
      <c r="E42" s="47"/>
      <c r="F42" s="47"/>
      <c r="G42" s="47"/>
      <c r="H42" s="47"/>
      <c r="I42" s="47"/>
      <c r="J42" s="47"/>
      <c r="K42" s="47"/>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x14ac:dyDescent="0.2">
      <c r="A43" s="39" t="s">
        <v>12</v>
      </c>
      <c r="B43" s="39" t="s">
        <v>139</v>
      </c>
      <c r="C43" s="39" t="s">
        <v>140</v>
      </c>
      <c r="D43" s="39" t="s">
        <v>141</v>
      </c>
      <c r="E43" s="39" t="s">
        <v>142</v>
      </c>
      <c r="F43" s="39" t="s">
        <v>143</v>
      </c>
      <c r="G43" s="39" t="s">
        <v>144</v>
      </c>
      <c r="H43" s="39" t="s">
        <v>145</v>
      </c>
      <c r="I43" s="39" t="s">
        <v>146</v>
      </c>
      <c r="J43" s="39" t="s">
        <v>147</v>
      </c>
      <c r="K43" s="39" t="s">
        <v>148</v>
      </c>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x14ac:dyDescent="0.2">
      <c r="A44" s="40" t="s">
        <v>90</v>
      </c>
      <c r="B44" s="3"/>
      <c r="C44" s="3"/>
      <c r="D44" s="3"/>
      <c r="E44" s="3"/>
      <c r="F44" s="3"/>
      <c r="G44" s="3"/>
      <c r="H44" s="3"/>
      <c r="I44" s="3"/>
      <c r="J44" s="3"/>
      <c r="K44" s="3"/>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x14ac:dyDescent="0.2">
      <c r="A45" s="39" t="s">
        <v>63</v>
      </c>
      <c r="B45" s="3"/>
      <c r="C45" s="3"/>
      <c r="D45" s="3"/>
      <c r="E45" s="3"/>
      <c r="F45" s="3"/>
      <c r="G45" s="3"/>
      <c r="H45" s="3"/>
      <c r="I45" s="3"/>
      <c r="J45" s="3"/>
      <c r="K45" s="3"/>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x14ac:dyDescent="0.2">
      <c r="A46" s="41" t="s">
        <v>62</v>
      </c>
      <c r="B46" s="29" t="str">
        <f>IF(B44="","",B44/B45*15)</f>
        <v/>
      </c>
      <c r="C46" s="29" t="str">
        <f t="shared" ref="C46:K46" si="12">IF(C44="","",C44/C45*15)</f>
        <v/>
      </c>
      <c r="D46" s="29" t="str">
        <f t="shared" si="12"/>
        <v/>
      </c>
      <c r="E46" s="29" t="str">
        <f t="shared" si="12"/>
        <v/>
      </c>
      <c r="F46" s="29" t="str">
        <f t="shared" si="12"/>
        <v/>
      </c>
      <c r="G46" s="29" t="str">
        <f t="shared" si="12"/>
        <v/>
      </c>
      <c r="H46" s="29" t="str">
        <f t="shared" si="12"/>
        <v/>
      </c>
      <c r="I46" s="29" t="str">
        <f t="shared" si="12"/>
        <v/>
      </c>
      <c r="J46" s="29" t="str">
        <f t="shared" si="12"/>
        <v/>
      </c>
      <c r="K46" s="29" t="str">
        <f t="shared" si="12"/>
        <v/>
      </c>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x14ac:dyDescent="0.2">
      <c r="A47" s="42" t="s">
        <v>88</v>
      </c>
      <c r="B47" s="12" t="str">
        <f>IF(B44="","",(-1*(1-B46/$B$78)))</f>
        <v/>
      </c>
      <c r="C47" s="12" t="str">
        <f t="shared" ref="C47:K47" si="13">IF(C44="","",(-1*(1-C46/$B$78)))</f>
        <v/>
      </c>
      <c r="D47" s="12" t="str">
        <f t="shared" si="13"/>
        <v/>
      </c>
      <c r="E47" s="12" t="str">
        <f t="shared" si="13"/>
        <v/>
      </c>
      <c r="F47" s="12" t="str">
        <f t="shared" si="13"/>
        <v/>
      </c>
      <c r="G47" s="12" t="str">
        <f t="shared" si="13"/>
        <v/>
      </c>
      <c r="H47" s="12" t="str">
        <f t="shared" si="13"/>
        <v/>
      </c>
      <c r="I47" s="12" t="str">
        <f t="shared" si="13"/>
        <v/>
      </c>
      <c r="J47" s="12" t="str">
        <f t="shared" si="13"/>
        <v/>
      </c>
      <c r="K47" s="12" t="str">
        <f t="shared" si="13"/>
        <v/>
      </c>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x14ac:dyDescent="0.2">
      <c r="A48" s="43"/>
      <c r="B48" s="4"/>
      <c r="C48" s="4"/>
      <c r="D48" s="4"/>
      <c r="E48" s="4"/>
      <c r="F48" s="4"/>
      <c r="G48" s="4"/>
      <c r="H48" s="4"/>
      <c r="I48" s="4"/>
      <c r="J48" s="4"/>
      <c r="K48" s="4"/>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x14ac:dyDescent="0.2">
      <c r="A49" s="39" t="s">
        <v>12</v>
      </c>
      <c r="B49" s="39" t="s">
        <v>149</v>
      </c>
      <c r="C49" s="39" t="s">
        <v>150</v>
      </c>
      <c r="D49" s="39" t="s">
        <v>151</v>
      </c>
      <c r="E49" s="39" t="s">
        <v>152</v>
      </c>
      <c r="F49" s="39" t="s">
        <v>153</v>
      </c>
      <c r="G49" s="39" t="s">
        <v>154</v>
      </c>
      <c r="H49" s="39" t="s">
        <v>155</v>
      </c>
      <c r="I49" s="39" t="s">
        <v>156</v>
      </c>
      <c r="J49" s="39" t="s">
        <v>157</v>
      </c>
      <c r="K49" s="39" t="s">
        <v>158</v>
      </c>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x14ac:dyDescent="0.2">
      <c r="A50" s="40" t="s">
        <v>90</v>
      </c>
      <c r="B50" s="3"/>
      <c r="C50" s="3"/>
      <c r="D50" s="3"/>
      <c r="E50" s="3"/>
      <c r="F50" s="3"/>
      <c r="G50" s="3"/>
      <c r="H50" s="3"/>
      <c r="I50" s="3"/>
      <c r="J50" s="3"/>
      <c r="K50" s="3"/>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x14ac:dyDescent="0.2">
      <c r="A51" s="39" t="s">
        <v>63</v>
      </c>
      <c r="B51" s="3"/>
      <c r="C51" s="3"/>
      <c r="D51" s="3"/>
      <c r="E51" s="3"/>
      <c r="F51" s="3"/>
      <c r="G51" s="3"/>
      <c r="H51" s="3"/>
      <c r="I51" s="3"/>
      <c r="J51" s="3"/>
      <c r="K51" s="3"/>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x14ac:dyDescent="0.2">
      <c r="A52" s="41" t="s">
        <v>62</v>
      </c>
      <c r="B52" s="29" t="str">
        <f>IF(B50="","",B50/B51*15)</f>
        <v/>
      </c>
      <c r="C52" s="29" t="str">
        <f t="shared" ref="C52:K52" si="14">IF(C50="","",C50/C51*15)</f>
        <v/>
      </c>
      <c r="D52" s="29" t="str">
        <f t="shared" si="14"/>
        <v/>
      </c>
      <c r="E52" s="29" t="str">
        <f t="shared" si="14"/>
        <v/>
      </c>
      <c r="F52" s="29" t="str">
        <f t="shared" si="14"/>
        <v/>
      </c>
      <c r="G52" s="29" t="str">
        <f t="shared" si="14"/>
        <v/>
      </c>
      <c r="H52" s="29" t="str">
        <f t="shared" si="14"/>
        <v/>
      </c>
      <c r="I52" s="29" t="str">
        <f t="shared" si="14"/>
        <v/>
      </c>
      <c r="J52" s="29" t="str">
        <f t="shared" si="14"/>
        <v/>
      </c>
      <c r="K52" s="29" t="str">
        <f t="shared" si="14"/>
        <v/>
      </c>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x14ac:dyDescent="0.2">
      <c r="A53" s="42" t="s">
        <v>88</v>
      </c>
      <c r="B53" s="12" t="str">
        <f>IF(B50="","",(-1*(1-B52/$B$78)))</f>
        <v/>
      </c>
      <c r="C53" s="12" t="str">
        <f t="shared" ref="C53:K53" si="15">IF(C50="","",(-1*(1-C52/$B$78)))</f>
        <v/>
      </c>
      <c r="D53" s="12" t="str">
        <f t="shared" si="15"/>
        <v/>
      </c>
      <c r="E53" s="12" t="str">
        <f t="shared" si="15"/>
        <v/>
      </c>
      <c r="F53" s="12" t="str">
        <f t="shared" si="15"/>
        <v/>
      </c>
      <c r="G53" s="12" t="str">
        <f t="shared" si="15"/>
        <v/>
      </c>
      <c r="H53" s="12" t="str">
        <f t="shared" si="15"/>
        <v/>
      </c>
      <c r="I53" s="12" t="str">
        <f t="shared" si="15"/>
        <v/>
      </c>
      <c r="J53" s="12" t="str">
        <f t="shared" si="15"/>
        <v/>
      </c>
      <c r="K53" s="12" t="str">
        <f t="shared" si="15"/>
        <v/>
      </c>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x14ac:dyDescent="0.2">
      <c r="A54" s="43"/>
      <c r="B54" s="47"/>
      <c r="C54" s="47"/>
      <c r="D54" s="47"/>
      <c r="E54" s="47"/>
      <c r="F54" s="47"/>
      <c r="G54" s="47"/>
      <c r="H54" s="47"/>
      <c r="I54" s="47"/>
      <c r="J54" s="47"/>
      <c r="K54" s="47"/>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x14ac:dyDescent="0.2">
      <c r="A55" s="39" t="s">
        <v>12</v>
      </c>
      <c r="B55" s="39" t="s">
        <v>159</v>
      </c>
      <c r="C55" s="39" t="s">
        <v>160</v>
      </c>
      <c r="D55" s="39" t="s">
        <v>161</v>
      </c>
      <c r="E55" s="39" t="s">
        <v>162</v>
      </c>
      <c r="F55" s="39" t="s">
        <v>163</v>
      </c>
      <c r="G55" s="39" t="s">
        <v>164</v>
      </c>
      <c r="H55" s="39" t="s">
        <v>165</v>
      </c>
      <c r="I55" s="39" t="s">
        <v>166</v>
      </c>
      <c r="J55" s="39" t="s">
        <v>167</v>
      </c>
      <c r="K55" s="39" t="s">
        <v>168</v>
      </c>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x14ac:dyDescent="0.2">
      <c r="A56" s="40" t="s">
        <v>90</v>
      </c>
      <c r="B56" s="3"/>
      <c r="C56" s="3"/>
      <c r="D56" s="3"/>
      <c r="E56" s="3"/>
      <c r="F56" s="3"/>
      <c r="G56" s="3"/>
      <c r="H56" s="3"/>
      <c r="I56" s="3"/>
      <c r="J56" s="3"/>
      <c r="K56" s="3"/>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x14ac:dyDescent="0.2">
      <c r="A57" s="39" t="s">
        <v>63</v>
      </c>
      <c r="B57" s="3"/>
      <c r="C57" s="3"/>
      <c r="D57" s="3"/>
      <c r="E57" s="3"/>
      <c r="F57" s="3"/>
      <c r="G57" s="3"/>
      <c r="H57" s="3"/>
      <c r="I57" s="3"/>
      <c r="J57" s="3"/>
      <c r="K57" s="3"/>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x14ac:dyDescent="0.2">
      <c r="A58" s="41" t="s">
        <v>62</v>
      </c>
      <c r="B58" s="29" t="str">
        <f>IF(B56="","",B56/B57*15)</f>
        <v/>
      </c>
      <c r="C58" s="29" t="str">
        <f t="shared" ref="C58:K58" si="16">IF(C56="","",C56/C57*15)</f>
        <v/>
      </c>
      <c r="D58" s="29" t="str">
        <f t="shared" si="16"/>
        <v/>
      </c>
      <c r="E58" s="29" t="str">
        <f t="shared" si="16"/>
        <v/>
      </c>
      <c r="F58" s="29" t="str">
        <f t="shared" si="16"/>
        <v/>
      </c>
      <c r="G58" s="29" t="str">
        <f t="shared" si="16"/>
        <v/>
      </c>
      <c r="H58" s="29" t="str">
        <f t="shared" si="16"/>
        <v/>
      </c>
      <c r="I58" s="29" t="str">
        <f t="shared" si="16"/>
        <v/>
      </c>
      <c r="J58" s="29" t="str">
        <f t="shared" si="16"/>
        <v/>
      </c>
      <c r="K58" s="29" t="str">
        <f t="shared" si="16"/>
        <v/>
      </c>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x14ac:dyDescent="0.2">
      <c r="A59" s="42" t="s">
        <v>88</v>
      </c>
      <c r="B59" s="12" t="str">
        <f>IF(B56="","",(-1*(1-B58/$B$78)))</f>
        <v/>
      </c>
      <c r="C59" s="12" t="str">
        <f t="shared" ref="C59:K59" si="17">IF(C56="","",(-1*(1-C58/$B$78)))</f>
        <v/>
      </c>
      <c r="D59" s="12" t="str">
        <f t="shared" si="17"/>
        <v/>
      </c>
      <c r="E59" s="12" t="str">
        <f t="shared" si="17"/>
        <v/>
      </c>
      <c r="F59" s="12" t="str">
        <f t="shared" si="17"/>
        <v/>
      </c>
      <c r="G59" s="12" t="str">
        <f t="shared" si="17"/>
        <v/>
      </c>
      <c r="H59" s="12" t="str">
        <f t="shared" si="17"/>
        <v/>
      </c>
      <c r="I59" s="12" t="str">
        <f t="shared" si="17"/>
        <v/>
      </c>
      <c r="J59" s="12" t="str">
        <f t="shared" si="17"/>
        <v/>
      </c>
      <c r="K59" s="12" t="str">
        <f t="shared" si="17"/>
        <v/>
      </c>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x14ac:dyDescent="0.2">
      <c r="A60" s="43"/>
      <c r="B60" s="4"/>
      <c r="C60" s="4"/>
      <c r="D60" s="4"/>
      <c r="E60" s="4"/>
      <c r="F60" s="4"/>
      <c r="G60" s="4"/>
      <c r="H60" s="4"/>
      <c r="I60" s="4"/>
      <c r="J60" s="4"/>
      <c r="K60" s="4"/>
      <c r="L60" s="36"/>
      <c r="M60" s="36"/>
      <c r="N60" s="36"/>
      <c r="O60" s="36"/>
      <c r="P60" s="36"/>
      <c r="Q60" s="36"/>
      <c r="R60" s="36"/>
      <c r="S60" s="36"/>
      <c r="T60" s="36"/>
      <c r="U60" s="36"/>
      <c r="V60" s="36"/>
      <c r="W60" s="36"/>
      <c r="X60" s="36"/>
      <c r="Y60" s="36"/>
      <c r="Z60" s="36"/>
      <c r="AA60" s="36"/>
      <c r="AB60" s="36"/>
      <c r="AC60" s="36"/>
      <c r="AD60" s="36"/>
      <c r="AE60" s="36"/>
      <c r="AF60" s="36"/>
      <c r="AG60" s="36"/>
      <c r="AH60" s="36"/>
    </row>
    <row r="61" spans="1:34" x14ac:dyDescent="0.2">
      <c r="A61" s="39" t="s">
        <v>12</v>
      </c>
      <c r="B61" s="39" t="s">
        <v>169</v>
      </c>
      <c r="C61" s="39" t="s">
        <v>170</v>
      </c>
      <c r="D61" s="39" t="s">
        <v>171</v>
      </c>
      <c r="E61" s="39" t="s">
        <v>172</v>
      </c>
      <c r="F61" s="39" t="s">
        <v>173</v>
      </c>
      <c r="G61" s="39" t="s">
        <v>174</v>
      </c>
      <c r="H61" s="39" t="s">
        <v>175</v>
      </c>
      <c r="I61" s="39" t="s">
        <v>176</v>
      </c>
      <c r="J61" s="39" t="s">
        <v>177</v>
      </c>
      <c r="K61" s="39" t="s">
        <v>178</v>
      </c>
      <c r="L61" s="36"/>
      <c r="M61" s="36"/>
      <c r="N61" s="36"/>
      <c r="O61" s="36"/>
      <c r="P61" s="36"/>
      <c r="Q61" s="36"/>
      <c r="R61" s="36"/>
      <c r="S61" s="36"/>
      <c r="T61" s="36"/>
      <c r="U61" s="36"/>
      <c r="V61" s="36"/>
      <c r="W61" s="36"/>
      <c r="X61" s="36"/>
      <c r="Y61" s="36"/>
      <c r="Z61" s="36"/>
      <c r="AA61" s="36"/>
      <c r="AB61" s="36"/>
      <c r="AC61" s="36"/>
      <c r="AD61" s="36"/>
      <c r="AE61" s="36"/>
      <c r="AF61" s="36"/>
      <c r="AG61" s="36"/>
      <c r="AH61" s="36"/>
    </row>
    <row r="62" spans="1:34" x14ac:dyDescent="0.2">
      <c r="A62" s="40" t="s">
        <v>90</v>
      </c>
      <c r="B62" s="3"/>
      <c r="C62" s="3"/>
      <c r="D62" s="3"/>
      <c r="E62" s="3"/>
      <c r="F62" s="3"/>
      <c r="G62" s="3"/>
      <c r="H62" s="3"/>
      <c r="I62" s="3"/>
      <c r="J62" s="3"/>
      <c r="K62" s="3"/>
      <c r="L62" s="36"/>
      <c r="M62" s="36"/>
      <c r="N62" s="36"/>
      <c r="O62" s="36"/>
      <c r="P62" s="36"/>
      <c r="Q62" s="36"/>
      <c r="R62" s="36"/>
      <c r="S62" s="36"/>
      <c r="T62" s="36"/>
      <c r="U62" s="36"/>
      <c r="V62" s="36"/>
      <c r="W62" s="36"/>
      <c r="X62" s="36"/>
      <c r="Y62" s="36"/>
      <c r="Z62" s="36"/>
      <c r="AA62" s="36"/>
      <c r="AB62" s="36"/>
      <c r="AC62" s="36"/>
      <c r="AD62" s="36"/>
      <c r="AE62" s="36"/>
      <c r="AF62" s="36"/>
      <c r="AG62" s="36"/>
      <c r="AH62" s="36"/>
    </row>
    <row r="63" spans="1:34" x14ac:dyDescent="0.2">
      <c r="A63" s="39" t="s">
        <v>63</v>
      </c>
      <c r="B63" s="3"/>
      <c r="C63" s="3"/>
      <c r="D63" s="3"/>
      <c r="E63" s="3"/>
      <c r="F63" s="3"/>
      <c r="G63" s="3"/>
      <c r="H63" s="3"/>
      <c r="I63" s="3"/>
      <c r="J63" s="3"/>
      <c r="K63" s="3"/>
      <c r="L63" s="36"/>
      <c r="M63" s="36"/>
      <c r="N63" s="36"/>
      <c r="O63" s="36"/>
      <c r="P63" s="36"/>
      <c r="Q63" s="36"/>
      <c r="R63" s="36"/>
      <c r="S63" s="36"/>
      <c r="T63" s="36"/>
      <c r="U63" s="36"/>
      <c r="V63" s="36"/>
      <c r="W63" s="36"/>
      <c r="X63" s="36"/>
      <c r="Y63" s="36"/>
      <c r="Z63" s="36"/>
      <c r="AA63" s="36"/>
      <c r="AB63" s="36"/>
      <c r="AC63" s="36"/>
      <c r="AD63" s="36"/>
      <c r="AE63" s="36"/>
      <c r="AF63" s="36"/>
      <c r="AG63" s="36"/>
      <c r="AH63" s="36"/>
    </row>
    <row r="64" spans="1:34" x14ac:dyDescent="0.2">
      <c r="A64" s="41" t="s">
        <v>62</v>
      </c>
      <c r="B64" s="29" t="str">
        <f>IF(B62="","",B62/B63*15)</f>
        <v/>
      </c>
      <c r="C64" s="29" t="str">
        <f t="shared" ref="C64:K64" si="18">IF(C62="","",C62/C63*15)</f>
        <v/>
      </c>
      <c r="D64" s="29" t="str">
        <f t="shared" si="18"/>
        <v/>
      </c>
      <c r="E64" s="29" t="str">
        <f t="shared" si="18"/>
        <v/>
      </c>
      <c r="F64" s="29" t="str">
        <f t="shared" si="18"/>
        <v/>
      </c>
      <c r="G64" s="29" t="str">
        <f t="shared" si="18"/>
        <v/>
      </c>
      <c r="H64" s="29" t="str">
        <f t="shared" si="18"/>
        <v/>
      </c>
      <c r="I64" s="29" t="str">
        <f t="shared" si="18"/>
        <v/>
      </c>
      <c r="J64" s="29" t="str">
        <f t="shared" si="18"/>
        <v/>
      </c>
      <c r="K64" s="29" t="str">
        <f t="shared" si="18"/>
        <v/>
      </c>
      <c r="L64" s="36"/>
      <c r="M64" s="36"/>
      <c r="N64" s="36"/>
      <c r="O64" s="36"/>
      <c r="P64" s="36"/>
      <c r="Q64" s="36"/>
      <c r="R64" s="36"/>
      <c r="S64" s="36"/>
      <c r="T64" s="36"/>
      <c r="U64" s="36"/>
      <c r="V64" s="36"/>
      <c r="W64" s="36"/>
      <c r="X64" s="36"/>
      <c r="Y64" s="36"/>
      <c r="Z64" s="36"/>
      <c r="AA64" s="36"/>
      <c r="AB64" s="36"/>
      <c r="AC64" s="36"/>
      <c r="AD64" s="36"/>
      <c r="AE64" s="36"/>
      <c r="AF64" s="36"/>
      <c r="AG64" s="36"/>
      <c r="AH64" s="36"/>
    </row>
    <row r="65" spans="1:34" x14ac:dyDescent="0.2">
      <c r="A65" s="42" t="s">
        <v>88</v>
      </c>
      <c r="B65" s="12" t="str">
        <f>IF(B62="","",(-1*(1-B64/$B$78)))</f>
        <v/>
      </c>
      <c r="C65" s="12" t="str">
        <f t="shared" ref="C65:K65" si="19">IF(C62="","",(-1*(1-C64/$B$78)))</f>
        <v/>
      </c>
      <c r="D65" s="12" t="str">
        <f t="shared" si="19"/>
        <v/>
      </c>
      <c r="E65" s="12" t="str">
        <f t="shared" si="19"/>
        <v/>
      </c>
      <c r="F65" s="12" t="str">
        <f t="shared" si="19"/>
        <v/>
      </c>
      <c r="G65" s="12" t="str">
        <f t="shared" si="19"/>
        <v/>
      </c>
      <c r="H65" s="12" t="str">
        <f t="shared" si="19"/>
        <v/>
      </c>
      <c r="I65" s="12" t="str">
        <f t="shared" si="19"/>
        <v/>
      </c>
      <c r="J65" s="12" t="str">
        <f t="shared" si="19"/>
        <v/>
      </c>
      <c r="K65" s="12" t="str">
        <f t="shared" si="19"/>
        <v/>
      </c>
      <c r="L65" s="36"/>
      <c r="M65" s="36"/>
      <c r="N65" s="36"/>
      <c r="O65" s="36"/>
      <c r="P65" s="36"/>
      <c r="Q65" s="36"/>
      <c r="R65" s="36"/>
      <c r="S65" s="36"/>
      <c r="T65" s="36"/>
      <c r="U65" s="36"/>
      <c r="V65" s="36"/>
      <c r="W65" s="36"/>
      <c r="X65" s="36"/>
      <c r="Y65" s="36"/>
      <c r="Z65" s="36"/>
      <c r="AA65" s="36"/>
      <c r="AB65" s="36"/>
      <c r="AC65" s="36"/>
      <c r="AD65" s="36"/>
      <c r="AE65" s="36"/>
      <c r="AF65" s="36"/>
      <c r="AG65" s="36"/>
      <c r="AH65" s="36"/>
    </row>
    <row r="66" spans="1:34" x14ac:dyDescent="0.2">
      <c r="A66" s="43"/>
      <c r="B66" s="47"/>
      <c r="C66" s="47"/>
      <c r="D66" s="47"/>
      <c r="E66" s="47"/>
      <c r="F66" s="47"/>
      <c r="G66" s="47"/>
      <c r="H66" s="47"/>
      <c r="I66" s="47"/>
      <c r="J66" s="47"/>
      <c r="K66" s="47"/>
      <c r="L66" s="36"/>
      <c r="M66" s="36"/>
      <c r="N66" s="36"/>
      <c r="O66" s="36"/>
      <c r="P66" s="36"/>
      <c r="Q66" s="36"/>
      <c r="R66" s="36"/>
      <c r="S66" s="36"/>
      <c r="T66" s="36"/>
      <c r="U66" s="36"/>
      <c r="V66" s="36"/>
      <c r="W66" s="36"/>
      <c r="X66" s="36"/>
      <c r="Y66" s="36"/>
      <c r="Z66" s="36"/>
      <c r="AA66" s="36"/>
      <c r="AB66" s="36"/>
      <c r="AC66" s="36"/>
      <c r="AD66" s="36"/>
      <c r="AE66" s="36"/>
      <c r="AF66" s="36"/>
      <c r="AG66" s="36"/>
      <c r="AH66" s="36"/>
    </row>
    <row r="67" spans="1:34" x14ac:dyDescent="0.2">
      <c r="A67" s="39" t="s">
        <v>12</v>
      </c>
      <c r="B67" s="39" t="s">
        <v>179</v>
      </c>
      <c r="C67" s="39" t="s">
        <v>180</v>
      </c>
      <c r="D67" s="39" t="s">
        <v>181</v>
      </c>
      <c r="E67" s="39" t="s">
        <v>182</v>
      </c>
      <c r="F67" s="39" t="s">
        <v>183</v>
      </c>
      <c r="G67" s="39" t="s">
        <v>184</v>
      </c>
      <c r="H67" s="39" t="s">
        <v>185</v>
      </c>
      <c r="I67" s="39" t="s">
        <v>186</v>
      </c>
      <c r="J67" s="39" t="s">
        <v>187</v>
      </c>
      <c r="K67" s="39" t="s">
        <v>188</v>
      </c>
      <c r="L67" s="36"/>
      <c r="M67" s="36"/>
      <c r="N67" s="36"/>
      <c r="O67" s="36"/>
      <c r="P67" s="36"/>
      <c r="Q67" s="36"/>
      <c r="R67" s="36"/>
      <c r="S67" s="36"/>
      <c r="T67" s="36"/>
      <c r="U67" s="36"/>
      <c r="V67" s="36"/>
      <c r="W67" s="36"/>
      <c r="X67" s="36"/>
      <c r="Y67" s="36"/>
      <c r="Z67" s="36"/>
      <c r="AA67" s="36"/>
      <c r="AB67" s="36"/>
      <c r="AC67" s="36"/>
      <c r="AD67" s="36"/>
      <c r="AE67" s="36"/>
      <c r="AF67" s="36"/>
      <c r="AG67" s="36"/>
      <c r="AH67" s="36"/>
    </row>
    <row r="68" spans="1:34" x14ac:dyDescent="0.2">
      <c r="A68" s="40" t="s">
        <v>90</v>
      </c>
      <c r="B68" s="3"/>
      <c r="C68" s="3"/>
      <c r="D68" s="3"/>
      <c r="E68" s="3"/>
      <c r="F68" s="3"/>
      <c r="G68" s="3"/>
      <c r="H68" s="3"/>
      <c r="I68" s="3"/>
      <c r="J68" s="3"/>
      <c r="K68" s="3"/>
      <c r="L68" s="36"/>
      <c r="M68" s="36"/>
      <c r="N68" s="36"/>
      <c r="O68" s="36"/>
      <c r="P68" s="36"/>
      <c r="Q68" s="36"/>
      <c r="R68" s="36"/>
      <c r="S68" s="36"/>
      <c r="T68" s="36"/>
      <c r="U68" s="36"/>
      <c r="V68" s="36"/>
      <c r="W68" s="36"/>
      <c r="X68" s="36"/>
      <c r="Y68" s="36"/>
      <c r="Z68" s="36"/>
      <c r="AA68" s="36"/>
      <c r="AB68" s="36"/>
      <c r="AC68" s="36"/>
      <c r="AD68" s="36"/>
      <c r="AE68" s="36"/>
      <c r="AF68" s="36"/>
      <c r="AG68" s="36"/>
      <c r="AH68" s="36"/>
    </row>
    <row r="69" spans="1:34" x14ac:dyDescent="0.2">
      <c r="A69" s="39" t="s">
        <v>63</v>
      </c>
      <c r="B69" s="3"/>
      <c r="C69" s="3"/>
      <c r="D69" s="3"/>
      <c r="E69" s="3"/>
      <c r="F69" s="3"/>
      <c r="G69" s="3"/>
      <c r="H69" s="3"/>
      <c r="I69" s="3"/>
      <c r="J69" s="3"/>
      <c r="K69" s="3"/>
      <c r="L69" s="36"/>
      <c r="M69" s="36"/>
      <c r="N69" s="36"/>
      <c r="O69" s="36"/>
      <c r="P69" s="36"/>
      <c r="Q69" s="36"/>
      <c r="R69" s="36"/>
      <c r="S69" s="36"/>
      <c r="T69" s="36"/>
      <c r="U69" s="36"/>
      <c r="V69" s="36"/>
      <c r="W69" s="36"/>
      <c r="X69" s="36"/>
      <c r="Y69" s="36"/>
      <c r="Z69" s="36"/>
      <c r="AA69" s="36"/>
      <c r="AB69" s="36"/>
      <c r="AC69" s="36"/>
      <c r="AD69" s="36"/>
      <c r="AE69" s="36"/>
      <c r="AF69" s="36"/>
      <c r="AG69" s="36"/>
      <c r="AH69" s="36"/>
    </row>
    <row r="70" spans="1:34" x14ac:dyDescent="0.2">
      <c r="A70" s="41" t="s">
        <v>62</v>
      </c>
      <c r="B70" s="29" t="str">
        <f>IF(B68="","",B68/B69*15)</f>
        <v/>
      </c>
      <c r="C70" s="29" t="str">
        <f t="shared" ref="C70:K70" si="20">IF(C68="","",C68/C69*15)</f>
        <v/>
      </c>
      <c r="D70" s="29" t="str">
        <f t="shared" si="20"/>
        <v/>
      </c>
      <c r="E70" s="29" t="str">
        <f t="shared" si="20"/>
        <v/>
      </c>
      <c r="F70" s="29" t="str">
        <f t="shared" si="20"/>
        <v/>
      </c>
      <c r="G70" s="29" t="str">
        <f t="shared" si="20"/>
        <v/>
      </c>
      <c r="H70" s="29" t="str">
        <f t="shared" si="20"/>
        <v/>
      </c>
      <c r="I70" s="29" t="str">
        <f t="shared" si="20"/>
        <v/>
      </c>
      <c r="J70" s="29" t="str">
        <f t="shared" si="20"/>
        <v/>
      </c>
      <c r="K70" s="29" t="str">
        <f t="shared" si="20"/>
        <v/>
      </c>
      <c r="L70" s="36"/>
      <c r="M70" s="36"/>
      <c r="N70" s="36"/>
      <c r="O70" s="36"/>
      <c r="P70" s="36"/>
      <c r="Q70" s="36"/>
      <c r="R70" s="36"/>
      <c r="S70" s="36"/>
      <c r="T70" s="36"/>
      <c r="U70" s="36"/>
      <c r="V70" s="36"/>
      <c r="W70" s="36"/>
      <c r="X70" s="36"/>
      <c r="Y70" s="36"/>
      <c r="Z70" s="36"/>
      <c r="AA70" s="36"/>
      <c r="AB70" s="36"/>
      <c r="AC70" s="36"/>
      <c r="AD70" s="36"/>
      <c r="AE70" s="36"/>
      <c r="AF70" s="36"/>
      <c r="AG70" s="36"/>
      <c r="AH70" s="36"/>
    </row>
    <row r="71" spans="1:34" x14ac:dyDescent="0.2">
      <c r="A71" s="42" t="s">
        <v>88</v>
      </c>
      <c r="B71" s="12" t="str">
        <f>IF(B68="","",(-1*(1-B70/$B$78)))</f>
        <v/>
      </c>
      <c r="C71" s="12" t="str">
        <f t="shared" ref="C71:K71" si="21">IF(C68="","",(-1*(1-C70/$B$78)))</f>
        <v/>
      </c>
      <c r="D71" s="12" t="str">
        <f t="shared" si="21"/>
        <v/>
      </c>
      <c r="E71" s="12" t="str">
        <f t="shared" si="21"/>
        <v/>
      </c>
      <c r="F71" s="12" t="str">
        <f t="shared" si="21"/>
        <v/>
      </c>
      <c r="G71" s="12" t="str">
        <f t="shared" si="21"/>
        <v/>
      </c>
      <c r="H71" s="12" t="str">
        <f t="shared" si="21"/>
        <v/>
      </c>
      <c r="I71" s="12" t="str">
        <f t="shared" si="21"/>
        <v/>
      </c>
      <c r="J71" s="12" t="str">
        <f t="shared" si="21"/>
        <v/>
      </c>
      <c r="K71" s="12" t="str">
        <f t="shared" si="21"/>
        <v/>
      </c>
      <c r="L71" s="36"/>
      <c r="M71" s="36"/>
      <c r="N71" s="36"/>
      <c r="O71" s="36"/>
      <c r="P71" s="36"/>
      <c r="Q71" s="36"/>
      <c r="R71" s="36"/>
      <c r="S71" s="36"/>
      <c r="T71" s="36"/>
      <c r="U71" s="36"/>
      <c r="V71" s="36"/>
      <c r="W71" s="36"/>
      <c r="X71" s="36"/>
      <c r="Y71" s="36"/>
      <c r="Z71" s="36"/>
      <c r="AA71" s="36"/>
      <c r="AB71" s="36"/>
      <c r="AC71" s="36"/>
      <c r="AD71" s="36"/>
      <c r="AE71" s="36"/>
      <c r="AF71" s="36"/>
      <c r="AG71" s="36"/>
      <c r="AH71" s="36"/>
    </row>
    <row r="72" spans="1:34" x14ac:dyDescent="0.2">
      <c r="A72" s="43"/>
      <c r="B72" s="4"/>
      <c r="C72" s="4"/>
      <c r="D72" s="4"/>
      <c r="E72" s="4"/>
      <c r="F72" s="4"/>
      <c r="G72" s="4"/>
      <c r="H72" s="4"/>
      <c r="I72" s="4"/>
      <c r="J72" s="4"/>
      <c r="K72" s="4"/>
      <c r="L72" s="36"/>
      <c r="M72" s="36"/>
      <c r="N72" s="36"/>
      <c r="O72" s="36"/>
      <c r="P72" s="36"/>
      <c r="Q72" s="36"/>
      <c r="R72" s="36"/>
      <c r="S72" s="36"/>
      <c r="T72" s="36"/>
      <c r="U72" s="36"/>
      <c r="V72" s="36"/>
      <c r="W72" s="36"/>
      <c r="X72" s="36"/>
      <c r="Y72" s="36"/>
      <c r="Z72" s="36"/>
      <c r="AA72" s="36"/>
      <c r="AB72" s="36"/>
      <c r="AC72" s="36"/>
      <c r="AD72" s="36"/>
      <c r="AE72" s="36"/>
      <c r="AF72" s="36"/>
      <c r="AG72" s="36"/>
      <c r="AH72" s="36"/>
    </row>
    <row r="73" spans="1:34" x14ac:dyDescent="0.2">
      <c r="A73" s="39" t="s">
        <v>12</v>
      </c>
      <c r="B73" s="39" t="s">
        <v>189</v>
      </c>
      <c r="C73" s="39" t="s">
        <v>190</v>
      </c>
      <c r="D73" s="39" t="s">
        <v>191</v>
      </c>
      <c r="E73" s="39" t="s">
        <v>192</v>
      </c>
      <c r="F73" s="39" t="s">
        <v>193</v>
      </c>
      <c r="G73" s="39" t="s">
        <v>194</v>
      </c>
      <c r="H73" s="39" t="s">
        <v>195</v>
      </c>
      <c r="I73" s="39" t="s">
        <v>196</v>
      </c>
      <c r="J73" s="39" t="s">
        <v>197</v>
      </c>
      <c r="K73" s="39" t="s">
        <v>198</v>
      </c>
      <c r="L73" s="36"/>
      <c r="M73" s="36"/>
      <c r="N73" s="36"/>
      <c r="O73" s="36"/>
      <c r="P73" s="36"/>
      <c r="Q73" s="36"/>
      <c r="R73" s="36"/>
      <c r="S73" s="36"/>
      <c r="T73" s="36"/>
      <c r="U73" s="36"/>
      <c r="V73" s="36"/>
      <c r="W73" s="36"/>
      <c r="X73" s="36"/>
      <c r="Y73" s="36"/>
      <c r="Z73" s="36"/>
      <c r="AA73" s="36"/>
      <c r="AB73" s="36"/>
      <c r="AC73" s="36"/>
      <c r="AD73" s="36"/>
      <c r="AE73" s="36"/>
      <c r="AF73" s="36"/>
      <c r="AG73" s="36"/>
      <c r="AH73" s="36"/>
    </row>
    <row r="74" spans="1:34" x14ac:dyDescent="0.2">
      <c r="A74" s="40" t="s">
        <v>90</v>
      </c>
      <c r="B74" s="3"/>
      <c r="C74" s="3"/>
      <c r="D74" s="3"/>
      <c r="E74" s="3"/>
      <c r="F74" s="3"/>
      <c r="G74" s="3"/>
      <c r="H74" s="3"/>
      <c r="I74" s="3"/>
      <c r="J74" s="3"/>
      <c r="K74" s="3"/>
      <c r="L74" s="36"/>
      <c r="M74" s="36"/>
      <c r="N74" s="36"/>
      <c r="O74" s="36"/>
      <c r="P74" s="36"/>
      <c r="Q74" s="36"/>
      <c r="R74" s="36"/>
      <c r="S74" s="36"/>
      <c r="T74" s="36"/>
      <c r="U74" s="36"/>
      <c r="V74" s="36"/>
      <c r="W74" s="36"/>
      <c r="X74" s="36"/>
      <c r="Y74" s="36"/>
      <c r="Z74" s="36"/>
      <c r="AA74" s="36"/>
      <c r="AB74" s="36"/>
      <c r="AC74" s="36"/>
      <c r="AD74" s="36"/>
      <c r="AE74" s="36"/>
      <c r="AF74" s="36"/>
      <c r="AG74" s="36"/>
      <c r="AH74" s="36"/>
    </row>
    <row r="75" spans="1:34" x14ac:dyDescent="0.2">
      <c r="A75" s="39" t="s">
        <v>63</v>
      </c>
      <c r="B75" s="3"/>
      <c r="C75" s="3"/>
      <c r="D75" s="3"/>
      <c r="E75" s="3"/>
      <c r="F75" s="3"/>
      <c r="G75" s="3"/>
      <c r="H75" s="3"/>
      <c r="I75" s="3"/>
      <c r="J75" s="3"/>
      <c r="K75" s="3"/>
      <c r="L75" s="36"/>
      <c r="M75" s="36"/>
      <c r="N75" s="36"/>
      <c r="O75" s="36"/>
      <c r="P75" s="36"/>
      <c r="Q75" s="36"/>
      <c r="R75" s="36"/>
      <c r="S75" s="36"/>
      <c r="T75" s="36"/>
      <c r="U75" s="36"/>
      <c r="V75" s="36"/>
      <c r="W75" s="36"/>
      <c r="X75" s="36"/>
      <c r="Y75" s="36"/>
      <c r="Z75" s="36"/>
      <c r="AA75" s="36"/>
      <c r="AB75" s="36"/>
      <c r="AC75" s="36"/>
      <c r="AD75" s="36"/>
      <c r="AE75" s="36"/>
      <c r="AF75" s="36"/>
      <c r="AG75" s="36"/>
      <c r="AH75" s="36"/>
    </row>
    <row r="76" spans="1:34" x14ac:dyDescent="0.2">
      <c r="A76" s="41" t="s">
        <v>62</v>
      </c>
      <c r="B76" s="29" t="str">
        <f>IF(B74="","",B74/B75*15)</f>
        <v/>
      </c>
      <c r="C76" s="29" t="str">
        <f t="shared" ref="C76:K76" si="22">IF(C74="","",C74/C75*15)</f>
        <v/>
      </c>
      <c r="D76" s="29" t="str">
        <f t="shared" si="22"/>
        <v/>
      </c>
      <c r="E76" s="29" t="str">
        <f t="shared" si="22"/>
        <v/>
      </c>
      <c r="F76" s="29" t="str">
        <f t="shared" si="22"/>
        <v/>
      </c>
      <c r="G76" s="29" t="str">
        <f t="shared" si="22"/>
        <v/>
      </c>
      <c r="H76" s="29" t="str">
        <f t="shared" si="22"/>
        <v/>
      </c>
      <c r="I76" s="29" t="str">
        <f t="shared" si="22"/>
        <v/>
      </c>
      <c r="J76" s="29" t="str">
        <f t="shared" si="22"/>
        <v/>
      </c>
      <c r="K76" s="29" t="str">
        <f t="shared" si="22"/>
        <v/>
      </c>
      <c r="L76" s="36"/>
      <c r="M76" s="36"/>
      <c r="N76" s="36"/>
      <c r="O76" s="36"/>
      <c r="P76" s="36"/>
      <c r="Q76" s="36"/>
      <c r="R76" s="36"/>
      <c r="S76" s="36"/>
      <c r="T76" s="36"/>
      <c r="U76" s="36"/>
      <c r="V76" s="36"/>
      <c r="W76" s="36"/>
      <c r="X76" s="36"/>
      <c r="Y76" s="36"/>
      <c r="Z76" s="36"/>
      <c r="AA76" s="36"/>
      <c r="AB76" s="36"/>
      <c r="AC76" s="36"/>
      <c r="AD76" s="36"/>
      <c r="AE76" s="36"/>
      <c r="AF76" s="36"/>
      <c r="AG76" s="36"/>
      <c r="AH76" s="36"/>
    </row>
    <row r="77" spans="1:34" x14ac:dyDescent="0.2">
      <c r="A77" s="42" t="s">
        <v>88</v>
      </c>
      <c r="B77" s="12" t="str">
        <f>IF(B74="","",(-1*(1-B76/$B$78)))</f>
        <v/>
      </c>
      <c r="C77" s="12" t="str">
        <f t="shared" ref="C77:K77" si="23">IF(C74="","",(-1*(1-C76/$B$78)))</f>
        <v/>
      </c>
      <c r="D77" s="12" t="str">
        <f t="shared" si="23"/>
        <v/>
      </c>
      <c r="E77" s="12" t="str">
        <f t="shared" si="23"/>
        <v/>
      </c>
      <c r="F77" s="12" t="str">
        <f t="shared" si="23"/>
        <v/>
      </c>
      <c r="G77" s="12" t="str">
        <f t="shared" si="23"/>
        <v/>
      </c>
      <c r="H77" s="12" t="str">
        <f t="shared" si="23"/>
        <v/>
      </c>
      <c r="I77" s="12" t="str">
        <f t="shared" si="23"/>
        <v/>
      </c>
      <c r="J77" s="12" t="str">
        <f t="shared" si="23"/>
        <v/>
      </c>
      <c r="K77" s="12" t="str">
        <f t="shared" si="23"/>
        <v/>
      </c>
      <c r="L77" s="36"/>
      <c r="M77" s="36"/>
      <c r="N77" s="36"/>
      <c r="O77" s="36"/>
      <c r="P77" s="36"/>
      <c r="Q77" s="36"/>
      <c r="R77" s="36"/>
      <c r="S77" s="36"/>
      <c r="T77" s="36"/>
      <c r="U77" s="36"/>
      <c r="V77" s="36"/>
      <c r="W77" s="36"/>
      <c r="X77" s="36"/>
      <c r="Y77" s="36"/>
      <c r="Z77" s="36"/>
      <c r="AA77" s="36"/>
      <c r="AB77" s="36"/>
      <c r="AC77" s="36"/>
      <c r="AD77" s="36"/>
      <c r="AE77" s="36"/>
      <c r="AF77" s="36"/>
      <c r="AG77" s="36"/>
      <c r="AH77" s="36"/>
    </row>
    <row r="78" spans="1:34" x14ac:dyDescent="0.2">
      <c r="A78" s="23" t="s">
        <v>199</v>
      </c>
      <c r="B78" s="30" t="str">
        <f>IF(B5="","",B79/B5)</f>
        <v/>
      </c>
      <c r="C78" s="19" t="s">
        <v>56</v>
      </c>
      <c r="D78" s="20"/>
      <c r="E78" s="21"/>
      <c r="F78" s="8"/>
      <c r="G78" s="36"/>
      <c r="H78" s="19" t="s">
        <v>59</v>
      </c>
      <c r="I78" s="45"/>
      <c r="J78" s="45"/>
      <c r="K78" s="34" t="str">
        <f>IF(B82="","",IF((F78/B82)&gt;F79,F79,F78/B82))</f>
        <v/>
      </c>
      <c r="L78" s="36"/>
      <c r="M78" s="36"/>
      <c r="N78" s="36"/>
      <c r="O78" s="36"/>
      <c r="P78" s="36"/>
      <c r="Q78" s="36"/>
      <c r="R78" s="36"/>
      <c r="S78" s="36"/>
      <c r="T78" s="36"/>
      <c r="U78" s="36"/>
      <c r="V78" s="36"/>
      <c r="W78" s="36"/>
      <c r="X78" s="36"/>
      <c r="Y78" s="36"/>
      <c r="Z78" s="36"/>
      <c r="AA78" s="36"/>
      <c r="AB78" s="36"/>
      <c r="AC78" s="36"/>
      <c r="AD78" s="36"/>
      <c r="AE78" s="36"/>
      <c r="AF78" s="36"/>
      <c r="AG78" s="36"/>
      <c r="AH78" s="36"/>
    </row>
    <row r="79" spans="1:34" x14ac:dyDescent="0.2">
      <c r="A79" s="48" t="s">
        <v>200</v>
      </c>
      <c r="B79" s="49" t="str">
        <f>IF(SUM(B10:K10,B16:K16,B22:K22,B28:K28,B34:K34,B40:K40,B46:K46,B52:K52,B58:K58,B64:K64,B70:K70,B76:K76)=0,"",SUM(B10:K10,B16:K16,B22:K22,B28:K28,B34:K34,B40:K40,B46:K46,B52:K52,B58:K58,B64:K64,B70:K70,B76:K76))</f>
        <v/>
      </c>
      <c r="C79" s="22" t="s">
        <v>55</v>
      </c>
      <c r="D79" s="23"/>
      <c r="E79" s="24"/>
      <c r="F79" s="8"/>
      <c r="G79" s="36"/>
      <c r="H79" s="26" t="s">
        <v>96</v>
      </c>
      <c r="I79" s="46"/>
      <c r="J79" s="28"/>
      <c r="K79" s="35" t="str">
        <f>IF(B82="","",IF(B82*F79&gt;F78,F78,(F79*B82)))</f>
        <v/>
      </c>
      <c r="L79" s="36"/>
      <c r="M79" s="36"/>
      <c r="N79" s="36"/>
      <c r="O79" s="36"/>
      <c r="P79" s="36"/>
      <c r="Q79" s="36"/>
      <c r="R79" s="36"/>
      <c r="S79" s="36"/>
      <c r="T79" s="36"/>
      <c r="U79" s="36"/>
      <c r="V79" s="36"/>
      <c r="W79" s="36"/>
      <c r="X79" s="36"/>
      <c r="Y79" s="36"/>
      <c r="Z79" s="36"/>
      <c r="AA79" s="36"/>
      <c r="AB79" s="36"/>
      <c r="AC79" s="36"/>
      <c r="AD79" s="36"/>
      <c r="AE79" s="36"/>
      <c r="AF79" s="36"/>
      <c r="AG79" s="36"/>
      <c r="AH79" s="36"/>
    </row>
    <row r="80" spans="1:34" x14ac:dyDescent="0.2">
      <c r="A80" s="36" t="s">
        <v>15</v>
      </c>
      <c r="B80" s="32" t="str">
        <f>IF($B$6="","",IF($B$6="MPH",(136.36364/$H$6),$H$6))</f>
        <v/>
      </c>
      <c r="C80" s="22" t="s">
        <v>76</v>
      </c>
      <c r="D80" s="23"/>
      <c r="E80" s="25"/>
      <c r="F80" s="9"/>
      <c r="G80" s="36"/>
      <c r="H80" s="22" t="s">
        <v>60</v>
      </c>
      <c r="I80" s="25"/>
      <c r="J80" s="23" t="s">
        <v>57</v>
      </c>
      <c r="K80" s="34" t="str">
        <f>IF($B$81="","",F80*$K$78)</f>
        <v/>
      </c>
      <c r="L80" s="36"/>
      <c r="M80" s="36"/>
      <c r="N80" s="36"/>
      <c r="O80" s="36"/>
      <c r="P80" s="36"/>
      <c r="Q80" s="36"/>
      <c r="R80" s="36"/>
      <c r="S80" s="36"/>
      <c r="T80" s="36"/>
      <c r="U80" s="36"/>
      <c r="V80" s="36"/>
      <c r="W80" s="36"/>
      <c r="X80" s="36"/>
      <c r="Y80" s="36"/>
      <c r="Z80" s="36"/>
      <c r="AA80" s="36"/>
      <c r="AB80" s="36"/>
      <c r="AC80" s="36"/>
      <c r="AD80" s="36"/>
      <c r="AE80" s="36"/>
      <c r="AF80" s="36"/>
      <c r="AG80" s="36"/>
      <c r="AH80" s="36"/>
    </row>
    <row r="81" spans="1:34" x14ac:dyDescent="0.2">
      <c r="A81" s="36" t="s">
        <v>18</v>
      </c>
      <c r="B81" s="33" t="str">
        <f>IF(B80="","",IF((B80*43560)/(60*F5*200)=0,"",(B80*43560)/(60*F5*200)))</f>
        <v/>
      </c>
      <c r="C81" s="22" t="s">
        <v>77</v>
      </c>
      <c r="D81" s="23"/>
      <c r="E81" s="25"/>
      <c r="F81" s="9"/>
      <c r="G81" s="36"/>
      <c r="H81" s="26"/>
      <c r="I81" s="46"/>
      <c r="J81" s="27" t="s">
        <v>58</v>
      </c>
      <c r="K81" s="35" t="str">
        <f>IF(K80="","",K80/128)</f>
        <v/>
      </c>
      <c r="L81" s="36"/>
      <c r="M81" s="36"/>
      <c r="N81" s="36"/>
      <c r="O81" s="36"/>
      <c r="P81" s="36"/>
      <c r="Q81" s="36"/>
      <c r="R81" s="36"/>
      <c r="S81" s="36"/>
      <c r="T81" s="36"/>
      <c r="U81" s="36"/>
      <c r="V81" s="36"/>
      <c r="W81" s="36"/>
      <c r="X81" s="36"/>
      <c r="Y81" s="36"/>
      <c r="Z81" s="36"/>
      <c r="AA81" s="36"/>
      <c r="AB81" s="36"/>
      <c r="AC81" s="36"/>
      <c r="AD81" s="36"/>
      <c r="AE81" s="36"/>
      <c r="AF81" s="36"/>
      <c r="AG81" s="36"/>
      <c r="AH81" s="36"/>
    </row>
    <row r="82" spans="1:34" x14ac:dyDescent="0.2">
      <c r="A82" s="36" t="s">
        <v>16</v>
      </c>
      <c r="B82" s="33" t="str">
        <f>IF($J$1="","",IF($J$1="ounces",(B79*B81*60)/(15*128),(B79*B81*60)/(15*(29.5735*128))))</f>
        <v/>
      </c>
      <c r="C82" s="22" t="s">
        <v>78</v>
      </c>
      <c r="D82" s="23"/>
      <c r="E82" s="25"/>
      <c r="F82" s="9"/>
      <c r="G82" s="36"/>
      <c r="H82" s="22" t="s">
        <v>61</v>
      </c>
      <c r="I82" s="25"/>
      <c r="J82" s="23" t="s">
        <v>57</v>
      </c>
      <c r="K82" s="34" t="str">
        <f>IF($B$81="","",F81*$K$78)</f>
        <v/>
      </c>
      <c r="L82" s="36"/>
      <c r="M82" s="36"/>
      <c r="N82" s="36"/>
      <c r="O82" s="36"/>
      <c r="P82" s="36"/>
      <c r="Q82" s="36"/>
      <c r="R82" s="36"/>
      <c r="S82" s="36"/>
      <c r="T82" s="36"/>
      <c r="U82" s="36"/>
      <c r="V82" s="36"/>
      <c r="W82" s="36"/>
      <c r="X82" s="36"/>
      <c r="Y82" s="36"/>
      <c r="Z82" s="36"/>
      <c r="AA82" s="36"/>
      <c r="AB82" s="36"/>
      <c r="AC82" s="36"/>
      <c r="AD82" s="36"/>
      <c r="AE82" s="36"/>
      <c r="AF82" s="36"/>
      <c r="AG82" s="36"/>
      <c r="AH82" s="36"/>
    </row>
    <row r="83" spans="1:34" x14ac:dyDescent="0.2">
      <c r="A83" s="36"/>
      <c r="B83" s="36"/>
      <c r="C83" s="22" t="s">
        <v>79</v>
      </c>
      <c r="D83" s="23"/>
      <c r="E83" s="25"/>
      <c r="F83" s="9"/>
      <c r="G83" s="36"/>
      <c r="H83" s="26"/>
      <c r="I83" s="46"/>
      <c r="J83" s="27" t="s">
        <v>58</v>
      </c>
      <c r="K83" s="35" t="str">
        <f>IF(K82="","",K82/128)</f>
        <v/>
      </c>
      <c r="L83" s="36"/>
      <c r="M83" s="36"/>
      <c r="N83" s="36"/>
      <c r="O83" s="36"/>
      <c r="P83" s="36"/>
      <c r="Q83" s="36"/>
      <c r="R83" s="36"/>
      <c r="S83" s="36"/>
      <c r="T83" s="36"/>
      <c r="U83" s="36"/>
      <c r="V83" s="36"/>
      <c r="W83" s="36"/>
      <c r="X83" s="36"/>
      <c r="Y83" s="36"/>
      <c r="Z83" s="36"/>
      <c r="AA83" s="36"/>
      <c r="AB83" s="36"/>
      <c r="AC83" s="36"/>
      <c r="AD83" s="36"/>
      <c r="AE83" s="36"/>
      <c r="AF83" s="36"/>
      <c r="AG83" s="36"/>
      <c r="AH83" s="36"/>
    </row>
    <row r="84" spans="1:34" s="51" customFormat="1" x14ac:dyDescent="0.2">
      <c r="A84" s="50"/>
      <c r="B84" s="50"/>
      <c r="C84" s="22" t="s">
        <v>80</v>
      </c>
      <c r="D84" s="23"/>
      <c r="E84" s="25"/>
      <c r="F84" s="9"/>
      <c r="G84" s="36"/>
      <c r="H84" s="22" t="s">
        <v>82</v>
      </c>
      <c r="I84" s="25"/>
      <c r="J84" s="23" t="s">
        <v>57</v>
      </c>
      <c r="K84" s="34" t="str">
        <f>IF($B$81="","",F82*$K$78)</f>
        <v/>
      </c>
      <c r="L84" s="25"/>
      <c r="M84" s="25"/>
      <c r="N84" s="25"/>
      <c r="O84" s="25"/>
      <c r="P84" s="25"/>
      <c r="Q84" s="25"/>
      <c r="R84" s="25"/>
      <c r="S84" s="25"/>
      <c r="T84" s="25"/>
      <c r="U84" s="25"/>
      <c r="V84" s="25"/>
      <c r="W84" s="25"/>
      <c r="X84" s="25"/>
      <c r="Y84" s="25"/>
      <c r="Z84" s="25"/>
      <c r="AA84" s="25"/>
      <c r="AB84" s="25"/>
      <c r="AC84" s="25"/>
      <c r="AD84" s="25"/>
      <c r="AE84" s="25"/>
      <c r="AF84" s="25"/>
      <c r="AG84" s="25"/>
      <c r="AH84" s="25"/>
    </row>
    <row r="85" spans="1:34" s="51" customFormat="1" x14ac:dyDescent="0.2">
      <c r="A85" s="52"/>
      <c r="B85" s="53"/>
      <c r="C85" s="26" t="s">
        <v>81</v>
      </c>
      <c r="D85" s="27"/>
      <c r="E85" s="28"/>
      <c r="F85" s="9"/>
      <c r="G85" s="36"/>
      <c r="H85" s="26"/>
      <c r="I85" s="46"/>
      <c r="J85" s="27" t="s">
        <v>58</v>
      </c>
      <c r="K85" s="35" t="str">
        <f>IF(K84="","",K84/128)</f>
        <v/>
      </c>
      <c r="L85" s="25"/>
      <c r="M85" s="25"/>
      <c r="N85" s="25"/>
      <c r="O85" s="25"/>
      <c r="P85" s="25"/>
      <c r="Q85" s="25"/>
      <c r="R85" s="25"/>
      <c r="S85" s="25"/>
      <c r="T85" s="25"/>
      <c r="U85" s="25"/>
      <c r="V85" s="25"/>
      <c r="W85" s="25"/>
      <c r="X85" s="25"/>
      <c r="Y85" s="25"/>
      <c r="Z85" s="25"/>
      <c r="AA85" s="25"/>
      <c r="AB85" s="25"/>
      <c r="AC85" s="25"/>
      <c r="AD85" s="25"/>
      <c r="AE85" s="25"/>
      <c r="AF85" s="25"/>
      <c r="AG85" s="25"/>
      <c r="AH85" s="25"/>
    </row>
    <row r="86" spans="1:34" s="51" customFormat="1" x14ac:dyDescent="0.2">
      <c r="A86" s="52"/>
      <c r="B86" s="25"/>
      <c r="C86" s="36"/>
      <c r="D86" s="36"/>
      <c r="E86" s="36"/>
      <c r="F86" s="36"/>
      <c r="G86" s="36"/>
      <c r="H86" s="22" t="s">
        <v>83</v>
      </c>
      <c r="I86" s="25"/>
      <c r="J86" s="23" t="s">
        <v>57</v>
      </c>
      <c r="K86" s="34" t="str">
        <f>IF($B$81="","",F83*$K$78)</f>
        <v/>
      </c>
      <c r="L86" s="25"/>
      <c r="M86" s="25"/>
      <c r="N86" s="25"/>
      <c r="O86" s="25"/>
      <c r="P86" s="25"/>
      <c r="Q86" s="25"/>
      <c r="R86" s="25"/>
      <c r="S86" s="25"/>
      <c r="T86" s="25"/>
      <c r="U86" s="25"/>
      <c r="V86" s="25"/>
      <c r="W86" s="25"/>
      <c r="X86" s="25"/>
      <c r="Y86" s="25"/>
      <c r="Z86" s="25"/>
      <c r="AA86" s="25"/>
      <c r="AB86" s="25"/>
      <c r="AC86" s="25"/>
      <c r="AD86" s="25"/>
      <c r="AE86" s="25"/>
      <c r="AF86" s="25"/>
      <c r="AG86" s="25"/>
      <c r="AH86" s="25"/>
    </row>
    <row r="87" spans="1:34" s="51" customFormat="1" x14ac:dyDescent="0.2">
      <c r="A87" s="52"/>
      <c r="B87" s="25"/>
      <c r="C87" s="36"/>
      <c r="D87" s="36"/>
      <c r="E87" s="36"/>
      <c r="F87" s="36"/>
      <c r="G87" s="36"/>
      <c r="H87" s="26"/>
      <c r="I87" s="46"/>
      <c r="J87" s="27" t="s">
        <v>58</v>
      </c>
      <c r="K87" s="35" t="str">
        <f>IF(K86="","",K86/128)</f>
        <v/>
      </c>
      <c r="L87" s="25"/>
      <c r="M87" s="25"/>
      <c r="N87" s="25"/>
      <c r="O87" s="25"/>
      <c r="P87" s="25"/>
      <c r="Q87" s="25"/>
      <c r="R87" s="25"/>
      <c r="S87" s="25"/>
      <c r="T87" s="25"/>
      <c r="U87" s="25"/>
      <c r="V87" s="25"/>
      <c r="W87" s="25"/>
      <c r="X87" s="25"/>
      <c r="Y87" s="25"/>
      <c r="Z87" s="25"/>
      <c r="AA87" s="25"/>
      <c r="AB87" s="25"/>
      <c r="AC87" s="25"/>
      <c r="AD87" s="25"/>
      <c r="AE87" s="25"/>
      <c r="AF87" s="25"/>
      <c r="AG87" s="25"/>
      <c r="AH87" s="25"/>
    </row>
    <row r="88" spans="1:34" s="51" customFormat="1" x14ac:dyDescent="0.2">
      <c r="A88" s="25"/>
      <c r="B88" s="25"/>
      <c r="C88" s="36"/>
      <c r="D88" s="36"/>
      <c r="E88" s="36"/>
      <c r="F88" s="36"/>
      <c r="G88" s="36"/>
      <c r="H88" s="22" t="s">
        <v>84</v>
      </c>
      <c r="I88" s="25"/>
      <c r="J88" s="23" t="s">
        <v>57</v>
      </c>
      <c r="K88" s="34" t="str">
        <f>IF($B$81="","",F84*$K$78)</f>
        <v/>
      </c>
      <c r="L88" s="25"/>
      <c r="M88" s="25"/>
      <c r="N88" s="25"/>
      <c r="O88" s="25"/>
      <c r="P88" s="25"/>
      <c r="Q88" s="25"/>
      <c r="R88" s="25"/>
      <c r="S88" s="25"/>
      <c r="T88" s="25"/>
      <c r="U88" s="25"/>
      <c r="V88" s="25"/>
      <c r="W88" s="25"/>
      <c r="X88" s="25"/>
      <c r="Y88" s="25"/>
      <c r="Z88" s="25"/>
      <c r="AA88" s="25"/>
      <c r="AB88" s="25"/>
      <c r="AC88" s="25"/>
      <c r="AD88" s="25"/>
      <c r="AE88" s="25"/>
      <c r="AF88" s="25"/>
      <c r="AG88" s="25"/>
      <c r="AH88" s="25"/>
    </row>
    <row r="89" spans="1:34" s="51" customFormat="1" x14ac:dyDescent="0.2">
      <c r="A89" s="25"/>
      <c r="B89" s="25"/>
      <c r="C89" s="36"/>
      <c r="D89" s="36"/>
      <c r="E89" s="36"/>
      <c r="F89" s="36"/>
      <c r="G89" s="36"/>
      <c r="H89" s="26"/>
      <c r="I89" s="46"/>
      <c r="J89" s="27" t="s">
        <v>58</v>
      </c>
      <c r="K89" s="35" t="str">
        <f>IF(K88="","",K88/128)</f>
        <v/>
      </c>
      <c r="L89" s="25"/>
      <c r="M89" s="25"/>
      <c r="N89" s="25"/>
      <c r="O89" s="25"/>
      <c r="P89" s="25"/>
      <c r="Q89" s="25"/>
      <c r="R89" s="25"/>
      <c r="S89" s="25"/>
      <c r="T89" s="25"/>
      <c r="U89" s="25"/>
      <c r="V89" s="25"/>
      <c r="W89" s="25"/>
      <c r="X89" s="25"/>
      <c r="Y89" s="25"/>
      <c r="Z89" s="25"/>
      <c r="AA89" s="25"/>
      <c r="AB89" s="25"/>
      <c r="AC89" s="25"/>
      <c r="AD89" s="25"/>
      <c r="AE89" s="25"/>
      <c r="AF89" s="25"/>
      <c r="AG89" s="25"/>
      <c r="AH89" s="25"/>
    </row>
    <row r="90" spans="1:34" s="51" customFormat="1" x14ac:dyDescent="0.2">
      <c r="A90" s="43"/>
      <c r="B90" s="25"/>
      <c r="C90" s="36"/>
      <c r="D90" s="36"/>
      <c r="E90" s="36"/>
      <c r="F90" s="36"/>
      <c r="G90" s="36"/>
      <c r="H90" s="22" t="s">
        <v>85</v>
      </c>
      <c r="I90" s="25"/>
      <c r="J90" s="23" t="s">
        <v>57</v>
      </c>
      <c r="K90" s="34" t="str">
        <f>IF($B$81="","",F85*$K$78)</f>
        <v/>
      </c>
      <c r="L90" s="25"/>
      <c r="M90" s="25"/>
      <c r="N90" s="25"/>
      <c r="O90" s="25"/>
      <c r="P90" s="25"/>
      <c r="Q90" s="25"/>
      <c r="R90" s="25"/>
      <c r="S90" s="25"/>
      <c r="T90" s="25"/>
      <c r="U90" s="25"/>
      <c r="V90" s="25"/>
      <c r="W90" s="25"/>
      <c r="X90" s="25"/>
      <c r="Y90" s="25"/>
      <c r="Z90" s="25"/>
      <c r="AA90" s="25"/>
      <c r="AB90" s="25"/>
      <c r="AC90" s="25"/>
      <c r="AD90" s="25"/>
      <c r="AE90" s="25"/>
      <c r="AF90" s="25"/>
      <c r="AG90" s="25"/>
      <c r="AH90" s="25"/>
    </row>
    <row r="91" spans="1:34" s="51" customFormat="1" x14ac:dyDescent="0.2">
      <c r="A91" s="43"/>
      <c r="B91" s="25"/>
      <c r="C91" s="36"/>
      <c r="D91" s="36"/>
      <c r="E91" s="36"/>
      <c r="F91" s="36"/>
      <c r="G91" s="36"/>
      <c r="H91" s="26"/>
      <c r="I91" s="46"/>
      <c r="J91" s="27" t="s">
        <v>58</v>
      </c>
      <c r="K91" s="35" t="str">
        <f>IF(K90="","",K90/128)</f>
        <v/>
      </c>
      <c r="L91" s="25"/>
      <c r="M91" s="25"/>
      <c r="N91" s="25"/>
      <c r="O91" s="25"/>
      <c r="P91" s="25"/>
      <c r="Q91" s="25"/>
      <c r="R91" s="25"/>
      <c r="S91" s="25"/>
      <c r="T91" s="25"/>
      <c r="U91" s="25"/>
      <c r="V91" s="25"/>
      <c r="W91" s="25"/>
      <c r="X91" s="25"/>
      <c r="Y91" s="25"/>
      <c r="Z91" s="25"/>
      <c r="AA91" s="25"/>
      <c r="AB91" s="25"/>
      <c r="AC91" s="25"/>
      <c r="AD91" s="25"/>
      <c r="AE91" s="25"/>
      <c r="AF91" s="25"/>
      <c r="AG91" s="25"/>
      <c r="AH91" s="25"/>
    </row>
    <row r="92" spans="1:34" s="51" customFormat="1" x14ac:dyDescent="0.2">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row>
    <row r="93" spans="1:34" s="51" customFormat="1" x14ac:dyDescent="0.2">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row>
    <row r="94" spans="1:34" s="51" customFormat="1" x14ac:dyDescent="0.2">
      <c r="A94" s="43"/>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row>
    <row r="95" spans="1:34" s="51" customFormat="1" x14ac:dyDescent="0.2">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row>
    <row r="96" spans="1:34" s="51" customFormat="1" x14ac:dyDescent="0.2">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row>
    <row r="97" spans="1:34" s="51" customFormat="1" x14ac:dyDescent="0.2">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row>
    <row r="98" spans="1:34" s="51" customFormat="1" x14ac:dyDescent="0.2">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row>
    <row r="99" spans="1:34" s="51" customFormat="1" x14ac:dyDescent="0.2">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row>
    <row r="100" spans="1:34" s="51" customFormat="1" x14ac:dyDescent="0.2">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row>
    <row r="101" spans="1:34" x14ac:dyDescent="0.2">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row>
    <row r="102" spans="1:34" x14ac:dyDescent="0.2">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row>
    <row r="103" spans="1:34" x14ac:dyDescent="0.2">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row>
    <row r="104" spans="1:34" x14ac:dyDescent="0.2">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row>
    <row r="105" spans="1:34" x14ac:dyDescent="0.2">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row>
    <row r="106" spans="1:34" x14ac:dyDescent="0.2">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row>
    <row r="107" spans="1:34" x14ac:dyDescent="0.2">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row>
  </sheetData>
  <sheetProtection password="DC41" sheet="1" objects="1" scenarios="1"/>
  <mergeCells count="8">
    <mergeCell ref="H4:J4"/>
    <mergeCell ref="E6:G6"/>
    <mergeCell ref="A1:E1"/>
    <mergeCell ref="G1:I1"/>
    <mergeCell ref="J1:K1"/>
    <mergeCell ref="B2:D2"/>
    <mergeCell ref="F2:G2"/>
    <mergeCell ref="I2:K2"/>
  </mergeCells>
  <conditionalFormatting sqref="B11:K11">
    <cfRule type="cellIs" dxfId="59" priority="57" operator="greaterThan">
      <formula>0.1</formula>
    </cfRule>
    <cfRule type="cellIs" dxfId="58" priority="58" operator="lessThan">
      <formula>-0.1</formula>
    </cfRule>
    <cfRule type="cellIs" dxfId="57" priority="59" operator="between">
      <formula>-0.1</formula>
      <formula>-0.07</formula>
    </cfRule>
    <cfRule type="cellIs" dxfId="56" priority="60" operator="between">
      <formula>-0.07</formula>
      <formula>0.07</formula>
    </cfRule>
  </conditionalFormatting>
  <conditionalFormatting sqref="B11:K11">
    <cfRule type="cellIs" dxfId="55" priority="56" operator="between">
      <formula>0.07</formula>
      <formula>0.1</formula>
    </cfRule>
  </conditionalFormatting>
  <conditionalFormatting sqref="B17:K17">
    <cfRule type="cellIs" dxfId="54" priority="52" operator="greaterThan">
      <formula>0.1</formula>
    </cfRule>
    <cfRule type="cellIs" dxfId="53" priority="53" operator="lessThan">
      <formula>-0.1</formula>
    </cfRule>
    <cfRule type="cellIs" dxfId="52" priority="54" operator="between">
      <formula>-0.1</formula>
      <formula>-0.07</formula>
    </cfRule>
    <cfRule type="cellIs" dxfId="51" priority="55" operator="between">
      <formula>-0.07</formula>
      <formula>0.07</formula>
    </cfRule>
  </conditionalFormatting>
  <conditionalFormatting sqref="B17:K17">
    <cfRule type="cellIs" dxfId="50" priority="51" operator="between">
      <formula>0.07</formula>
      <formula>0.1</formula>
    </cfRule>
  </conditionalFormatting>
  <conditionalFormatting sqref="B23:K23">
    <cfRule type="cellIs" dxfId="49" priority="47" operator="greaterThan">
      <formula>0.1</formula>
    </cfRule>
    <cfRule type="cellIs" dxfId="48" priority="48" operator="lessThan">
      <formula>-0.1</formula>
    </cfRule>
    <cfRule type="cellIs" dxfId="47" priority="49" operator="between">
      <formula>-0.1</formula>
      <formula>-0.07</formula>
    </cfRule>
    <cfRule type="cellIs" dxfId="46" priority="50" operator="between">
      <formula>-0.07</formula>
      <formula>0.07</formula>
    </cfRule>
  </conditionalFormatting>
  <conditionalFormatting sqref="B23:K23">
    <cfRule type="cellIs" dxfId="45" priority="46" operator="between">
      <formula>0.07</formula>
      <formula>0.1</formula>
    </cfRule>
  </conditionalFormatting>
  <conditionalFormatting sqref="B29:K29">
    <cfRule type="cellIs" dxfId="44" priority="42" operator="greaterThan">
      <formula>0.1</formula>
    </cfRule>
    <cfRule type="cellIs" dxfId="43" priority="43" operator="lessThan">
      <formula>-0.1</formula>
    </cfRule>
    <cfRule type="cellIs" dxfId="42" priority="44" operator="between">
      <formula>-0.1</formula>
      <formula>-0.07</formula>
    </cfRule>
    <cfRule type="cellIs" dxfId="41" priority="45" operator="between">
      <formula>-0.07</formula>
      <formula>0.07</formula>
    </cfRule>
  </conditionalFormatting>
  <conditionalFormatting sqref="B29:K29">
    <cfRule type="cellIs" dxfId="40" priority="41" operator="between">
      <formula>0.07</formula>
      <formula>0.1</formula>
    </cfRule>
  </conditionalFormatting>
  <conditionalFormatting sqref="B35:K35">
    <cfRule type="cellIs" dxfId="39" priority="37" operator="greaterThan">
      <formula>0.1</formula>
    </cfRule>
    <cfRule type="cellIs" dxfId="38" priority="38" operator="lessThan">
      <formula>-0.1</formula>
    </cfRule>
    <cfRule type="cellIs" dxfId="37" priority="39" operator="between">
      <formula>-0.1</formula>
      <formula>-0.07</formula>
    </cfRule>
    <cfRule type="cellIs" dxfId="36" priority="40" operator="between">
      <formula>-0.07</formula>
      <formula>0.07</formula>
    </cfRule>
  </conditionalFormatting>
  <conditionalFormatting sqref="B35:K35">
    <cfRule type="cellIs" dxfId="35" priority="36" operator="between">
      <formula>0.07</formula>
      <formula>0.1</formula>
    </cfRule>
  </conditionalFormatting>
  <conditionalFormatting sqref="B41:K41">
    <cfRule type="cellIs" dxfId="34" priority="32" operator="greaterThan">
      <formula>0.1</formula>
    </cfRule>
    <cfRule type="cellIs" dxfId="33" priority="33" operator="lessThan">
      <formula>-0.1</formula>
    </cfRule>
    <cfRule type="cellIs" dxfId="32" priority="34" operator="between">
      <formula>-0.1</formula>
      <formula>-0.07</formula>
    </cfRule>
    <cfRule type="cellIs" dxfId="31" priority="35" operator="between">
      <formula>-0.07</formula>
      <formula>0.07</formula>
    </cfRule>
  </conditionalFormatting>
  <conditionalFormatting sqref="B41:K41">
    <cfRule type="cellIs" dxfId="30" priority="31" operator="between">
      <formula>0.07</formula>
      <formula>0.1</formula>
    </cfRule>
  </conditionalFormatting>
  <conditionalFormatting sqref="B47:K47">
    <cfRule type="cellIs" dxfId="29" priority="27" operator="greaterThan">
      <formula>0.1</formula>
    </cfRule>
    <cfRule type="cellIs" dxfId="28" priority="28" operator="lessThan">
      <formula>-0.1</formula>
    </cfRule>
    <cfRule type="cellIs" dxfId="27" priority="29" operator="between">
      <formula>-0.1</formula>
      <formula>-0.07</formula>
    </cfRule>
    <cfRule type="cellIs" dxfId="26" priority="30" operator="between">
      <formula>-0.07</formula>
      <formula>0.07</formula>
    </cfRule>
  </conditionalFormatting>
  <conditionalFormatting sqref="B47:K47">
    <cfRule type="cellIs" dxfId="25" priority="26" operator="between">
      <formula>0.07</formula>
      <formula>0.1</formula>
    </cfRule>
  </conditionalFormatting>
  <conditionalFormatting sqref="B53:K53">
    <cfRule type="cellIs" dxfId="24" priority="22" operator="greaterThan">
      <formula>0.1</formula>
    </cfRule>
    <cfRule type="cellIs" dxfId="23" priority="23" operator="lessThan">
      <formula>-0.1</formula>
    </cfRule>
    <cfRule type="cellIs" dxfId="22" priority="24" operator="between">
      <formula>-0.1</formula>
      <formula>-0.07</formula>
    </cfRule>
    <cfRule type="cellIs" dxfId="21" priority="25" operator="between">
      <formula>-0.07</formula>
      <formula>0.07</formula>
    </cfRule>
  </conditionalFormatting>
  <conditionalFormatting sqref="B53:K53">
    <cfRule type="cellIs" dxfId="20" priority="21" operator="between">
      <formula>0.07</formula>
      <formula>0.1</formula>
    </cfRule>
  </conditionalFormatting>
  <conditionalFormatting sqref="B59:K59">
    <cfRule type="cellIs" dxfId="19" priority="17" operator="greaterThan">
      <formula>0.1</formula>
    </cfRule>
    <cfRule type="cellIs" dxfId="18" priority="18" operator="lessThan">
      <formula>-0.1</formula>
    </cfRule>
    <cfRule type="cellIs" dxfId="17" priority="19" operator="between">
      <formula>-0.1</formula>
      <formula>-0.07</formula>
    </cfRule>
    <cfRule type="cellIs" dxfId="16" priority="20" operator="between">
      <formula>-0.07</formula>
      <formula>0.07</formula>
    </cfRule>
  </conditionalFormatting>
  <conditionalFormatting sqref="B59:K59">
    <cfRule type="cellIs" dxfId="15" priority="16" operator="between">
      <formula>0.07</formula>
      <formula>0.1</formula>
    </cfRule>
  </conditionalFormatting>
  <conditionalFormatting sqref="B65:K65">
    <cfRule type="cellIs" dxfId="14" priority="12" operator="greaterThan">
      <formula>0.1</formula>
    </cfRule>
    <cfRule type="cellIs" dxfId="13" priority="13" operator="lessThan">
      <formula>-0.1</formula>
    </cfRule>
    <cfRule type="cellIs" dxfId="12" priority="14" operator="between">
      <formula>-0.1</formula>
      <formula>-0.07</formula>
    </cfRule>
    <cfRule type="cellIs" dxfId="11" priority="15" operator="between">
      <formula>-0.07</formula>
      <formula>0.07</formula>
    </cfRule>
  </conditionalFormatting>
  <conditionalFormatting sqref="B65:K65">
    <cfRule type="cellIs" dxfId="10" priority="11" operator="between">
      <formula>0.07</formula>
      <formula>0.1</formula>
    </cfRule>
  </conditionalFormatting>
  <conditionalFormatting sqref="B71:K71">
    <cfRule type="cellIs" dxfId="9" priority="7" operator="greaterThan">
      <formula>0.1</formula>
    </cfRule>
    <cfRule type="cellIs" dxfId="8" priority="8" operator="lessThan">
      <formula>-0.1</formula>
    </cfRule>
    <cfRule type="cellIs" dxfId="7" priority="9" operator="between">
      <formula>-0.1</formula>
      <formula>-0.07</formula>
    </cfRule>
    <cfRule type="cellIs" dxfId="6" priority="10" operator="between">
      <formula>-0.07</formula>
      <formula>0.07</formula>
    </cfRule>
  </conditionalFormatting>
  <conditionalFormatting sqref="B71:K71">
    <cfRule type="cellIs" dxfId="5" priority="6" operator="between">
      <formula>0.07</formula>
      <formula>0.1</formula>
    </cfRule>
  </conditionalFormatting>
  <conditionalFormatting sqref="B77:K77">
    <cfRule type="cellIs" dxfId="4" priority="2" operator="greaterThan">
      <formula>0.1</formula>
    </cfRule>
    <cfRule type="cellIs" dxfId="3" priority="3" operator="lessThan">
      <formula>-0.1</formula>
    </cfRule>
    <cfRule type="cellIs" dxfId="2" priority="4" operator="between">
      <formula>-0.1</formula>
      <formula>-0.07</formula>
    </cfRule>
    <cfRule type="cellIs" dxfId="1" priority="5" operator="between">
      <formula>-0.07</formula>
      <formula>0.07</formula>
    </cfRule>
  </conditionalFormatting>
  <conditionalFormatting sqref="B77:K77">
    <cfRule type="cellIs" dxfId="0" priority="1" operator="between">
      <formula>0.07</formula>
      <formula>0.1</formula>
    </cfRule>
  </conditionalFormatting>
  <dataValidations count="2">
    <dataValidation type="list" showInputMessage="1" showErrorMessage="1" sqref="J1">
      <formula1>$Q$1:$Q$2</formula1>
    </dataValidation>
    <dataValidation type="list" allowBlank="1" showInputMessage="1" showErrorMessage="1" sqref="B6">
      <formula1>$Q$6:$Q$7</formula1>
    </dataValidation>
  </dataValidations>
  <pageMargins left="0.7" right="0.7" top="0.75" bottom="0.75" header="0.3" footer="0.3"/>
  <pageSetup orientation="portrait" horizontalDpi="4294967293" vertic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Formulas 1-20</vt:lpstr>
      <vt:lpstr>Formulas 1-120</vt:lpstr>
      <vt:lpstr>'Formulas 1-20'!Print_Area</vt:lpstr>
      <vt:lpstr>Instructions!Print_Area</vt:lpstr>
    </vt:vector>
  </TitlesOfParts>
  <Company>USU Extension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 Patterson</dc:creator>
  <cp:lastModifiedBy>Ron</cp:lastModifiedBy>
  <cp:lastPrinted>2012-12-11T21:53:12Z</cp:lastPrinted>
  <dcterms:created xsi:type="dcterms:W3CDTF">2007-09-19T18:03:23Z</dcterms:created>
  <dcterms:modified xsi:type="dcterms:W3CDTF">2014-10-28T17:21:11Z</dcterms:modified>
</cp:coreProperties>
</file>