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pec\Box Sync\Financial modules WSARE\Formatted Business Management Modules 3-20\BM Module 3 - Financial Overview\"/>
    </mc:Choice>
  </mc:AlternateContent>
  <bookViews>
    <workbookView xWindow="0" yWindow="0" windowWidth="19200" windowHeight="7305"/>
  </bookViews>
  <sheets>
    <sheet name="Food Product" sheetId="1" r:id="rId1"/>
    <sheet name="Small Farm" sheetId="4" r:id="rId2"/>
    <sheet name="Cash flow budget" sheetId="5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5" l="1"/>
  <c r="M28" i="5"/>
  <c r="L28" i="5"/>
  <c r="K28" i="5"/>
  <c r="J28" i="5"/>
  <c r="I28" i="5"/>
  <c r="H28" i="5"/>
  <c r="G28" i="5"/>
  <c r="F28" i="5"/>
  <c r="E28" i="5"/>
  <c r="D28" i="5"/>
  <c r="C28" i="5"/>
  <c r="B28" i="5"/>
  <c r="B26" i="5"/>
  <c r="N26" i="5" s="1"/>
  <c r="M22" i="5"/>
  <c r="L22" i="5"/>
  <c r="K22" i="5"/>
  <c r="J22" i="5"/>
  <c r="I22" i="5"/>
  <c r="H22" i="5"/>
  <c r="G22" i="5"/>
  <c r="F22" i="5"/>
  <c r="E22" i="5"/>
  <c r="D22" i="5"/>
  <c r="C22" i="5"/>
  <c r="B22" i="5"/>
  <c r="N22" i="5" s="1"/>
  <c r="M19" i="5"/>
  <c r="L19" i="5"/>
  <c r="K19" i="5"/>
  <c r="J19" i="5"/>
  <c r="I19" i="5"/>
  <c r="H19" i="5"/>
  <c r="G19" i="5"/>
  <c r="F19" i="5"/>
  <c r="E19" i="5"/>
  <c r="D19" i="5"/>
  <c r="C19" i="5"/>
  <c r="B19" i="5"/>
  <c r="N18" i="5"/>
  <c r="M15" i="5"/>
  <c r="E15" i="5"/>
  <c r="M13" i="5"/>
  <c r="L13" i="5"/>
  <c r="L15" i="5" s="1"/>
  <c r="K13" i="5"/>
  <c r="K15" i="5" s="1"/>
  <c r="J13" i="5"/>
  <c r="J15" i="5" s="1"/>
  <c r="I13" i="5"/>
  <c r="I15" i="5" s="1"/>
  <c r="H13" i="5"/>
  <c r="H15" i="5" s="1"/>
  <c r="G13" i="5"/>
  <c r="G15" i="5" s="1"/>
  <c r="F13" i="5"/>
  <c r="F15" i="5" s="1"/>
  <c r="E13" i="5"/>
  <c r="D13" i="5"/>
  <c r="D15" i="5" s="1"/>
  <c r="C13" i="5"/>
  <c r="C15" i="5" s="1"/>
  <c r="B13" i="5"/>
  <c r="B15" i="5" s="1"/>
  <c r="N12" i="5"/>
  <c r="H20" i="5" l="1"/>
  <c r="H21" i="5"/>
  <c r="G20" i="5"/>
  <c r="G21" i="5"/>
  <c r="I20" i="5"/>
  <c r="I23" i="5" s="1"/>
  <c r="I25" i="5" s="1"/>
  <c r="I21" i="5"/>
  <c r="F20" i="5"/>
  <c r="F21" i="5"/>
  <c r="F23" i="5" s="1"/>
  <c r="F25" i="5" s="1"/>
  <c r="J23" i="5"/>
  <c r="J25" i="5" s="1"/>
  <c r="B21" i="5"/>
  <c r="N15" i="5"/>
  <c r="B20" i="5"/>
  <c r="J21" i="5"/>
  <c r="J20" i="5"/>
  <c r="G23" i="5"/>
  <c r="G25" i="5" s="1"/>
  <c r="H23" i="5"/>
  <c r="H25" i="5" s="1"/>
  <c r="K21" i="5"/>
  <c r="K20" i="5"/>
  <c r="K23" i="5" s="1"/>
  <c r="K25" i="5" s="1"/>
  <c r="C21" i="5"/>
  <c r="C20" i="5"/>
  <c r="D21" i="5"/>
  <c r="D20" i="5"/>
  <c r="D23" i="5" s="1"/>
  <c r="D25" i="5" s="1"/>
  <c r="L21" i="5"/>
  <c r="L20" i="5"/>
  <c r="L23" i="5" s="1"/>
  <c r="L25" i="5" s="1"/>
  <c r="E20" i="5"/>
  <c r="M20" i="5"/>
  <c r="M23" i="5" s="1"/>
  <c r="M25" i="5" s="1"/>
  <c r="N33" i="5"/>
  <c r="N13" i="5"/>
  <c r="E21" i="5"/>
  <c r="E23" i="5" s="1"/>
  <c r="E25" i="5" s="1"/>
  <c r="M21" i="5"/>
  <c r="N19" i="5"/>
  <c r="N20" i="5" l="1"/>
  <c r="B23" i="5"/>
  <c r="C23" i="5"/>
  <c r="C25" i="5" s="1"/>
  <c r="N21" i="5"/>
  <c r="N23" i="5" l="1"/>
  <c r="N25" i="5" s="1"/>
  <c r="N27" i="5" s="1"/>
  <c r="B25" i="5"/>
  <c r="B27" i="5" s="1"/>
  <c r="B29" i="5" l="1"/>
  <c r="B36" i="5" l="1"/>
  <c r="B34" i="5"/>
  <c r="B35" i="5" l="1"/>
  <c r="B37" i="5" s="1"/>
  <c r="C33" i="5" s="1"/>
  <c r="B30" i="5"/>
  <c r="C26" i="5" s="1"/>
  <c r="C27" i="5" s="1"/>
  <c r="C29" i="5" l="1"/>
  <c r="C36" i="5" l="1"/>
  <c r="C34" i="5"/>
  <c r="C35" i="5" l="1"/>
  <c r="C37" i="5" s="1"/>
  <c r="D33" i="5" s="1"/>
  <c r="C30" i="5"/>
  <c r="D26" i="5" s="1"/>
  <c r="D27" i="5" s="1"/>
  <c r="D29" i="5" l="1"/>
  <c r="D34" i="5" l="1"/>
  <c r="D36" i="5"/>
  <c r="D35" i="5" l="1"/>
  <c r="D30" i="5"/>
  <c r="E26" i="5" s="1"/>
  <c r="E27" i="5" s="1"/>
  <c r="D37" i="5"/>
  <c r="E33" i="5" s="1"/>
  <c r="E29" i="5" l="1"/>
  <c r="E34" i="5" l="1"/>
  <c r="E36" i="5"/>
  <c r="E30" i="5" l="1"/>
  <c r="F26" i="5" s="1"/>
  <c r="F27" i="5" s="1"/>
  <c r="E35" i="5"/>
  <c r="E37" i="5" s="1"/>
  <c r="F33" i="5" s="1"/>
  <c r="F29" i="5" l="1"/>
  <c r="F34" i="5" l="1"/>
  <c r="F36" i="5"/>
  <c r="F37" i="5" l="1"/>
  <c r="G33" i="5" s="1"/>
  <c r="F35" i="5"/>
  <c r="F30" i="5"/>
  <c r="G26" i="5" s="1"/>
  <c r="G27" i="5" s="1"/>
  <c r="G29" i="5" l="1"/>
  <c r="G36" i="5" l="1"/>
  <c r="G34" i="5"/>
  <c r="G30" i="5" l="1"/>
  <c r="H26" i="5" s="1"/>
  <c r="H27" i="5" s="1"/>
  <c r="G35" i="5"/>
  <c r="G37" i="5" s="1"/>
  <c r="H33" i="5" s="1"/>
  <c r="H29" i="5" l="1"/>
  <c r="H34" i="5" l="1"/>
  <c r="H35" i="5" l="1"/>
  <c r="H36" i="5" s="1"/>
  <c r="H30" i="5" s="1"/>
  <c r="I26" i="5" s="1"/>
  <c r="I27" i="5" s="1"/>
  <c r="I29" i="5" l="1"/>
  <c r="H37" i="5"/>
  <c r="I33" i="5" s="1"/>
  <c r="I34" i="5" l="1"/>
  <c r="I35" i="5" s="1"/>
  <c r="I36" i="5" l="1"/>
  <c r="I30" i="5" s="1"/>
  <c r="J26" i="5" s="1"/>
  <c r="J27" i="5" s="1"/>
  <c r="J29" i="5" l="1"/>
  <c r="I37" i="5"/>
  <c r="J33" i="5" s="1"/>
  <c r="J34" i="5" l="1"/>
  <c r="J35" i="5"/>
  <c r="J37" i="5" l="1"/>
  <c r="K33" i="5" s="1"/>
  <c r="J36" i="5"/>
  <c r="J30" i="5" s="1"/>
  <c r="K26" i="5" s="1"/>
  <c r="K27" i="5" s="1"/>
  <c r="K29" i="5" l="1"/>
  <c r="K34" i="5" l="1"/>
  <c r="K35" i="5" l="1"/>
  <c r="K36" i="5" s="1"/>
  <c r="K30" i="5" s="1"/>
  <c r="L26" i="5" s="1"/>
  <c r="L27" i="5" s="1"/>
  <c r="L29" i="5" l="1"/>
  <c r="K37" i="5"/>
  <c r="L33" i="5" s="1"/>
  <c r="L34" i="5" l="1"/>
  <c r="L35" i="5" l="1"/>
  <c r="L36" i="5" l="1"/>
  <c r="L30" i="5" s="1"/>
  <c r="M26" i="5" s="1"/>
  <c r="M27" i="5" s="1"/>
  <c r="L37" i="5"/>
  <c r="M33" i="5" s="1"/>
  <c r="M29" i="5" l="1"/>
  <c r="M34" i="5" l="1"/>
  <c r="N34" i="5" l="1"/>
  <c r="M35" i="5"/>
  <c r="N35" i="5" l="1"/>
  <c r="M36" i="5"/>
  <c r="M37" i="5"/>
  <c r="N36" i="5" l="1"/>
  <c r="N37" i="5" s="1"/>
  <c r="M30" i="5"/>
  <c r="D71" i="4"/>
  <c r="E63" i="4"/>
  <c r="E62" i="4"/>
  <c r="E61" i="4"/>
  <c r="E57" i="4"/>
  <c r="E56" i="4"/>
  <c r="F56" i="4" s="1"/>
  <c r="E55" i="4"/>
  <c r="E54" i="4"/>
  <c r="F54" i="4" s="1"/>
  <c r="E53" i="4"/>
  <c r="E58" i="4" s="1"/>
  <c r="E49" i="4"/>
  <c r="E48" i="4"/>
  <c r="E47" i="4"/>
  <c r="E46" i="4"/>
  <c r="E50" i="4" s="1"/>
  <c r="E42" i="4"/>
  <c r="F42" i="4" s="1"/>
  <c r="E41" i="4"/>
  <c r="E43" i="4" s="1"/>
  <c r="F43" i="4" s="1"/>
  <c r="E38" i="4"/>
  <c r="F38" i="4" s="1"/>
  <c r="E37" i="4"/>
  <c r="E36" i="4"/>
  <c r="E35" i="4"/>
  <c r="E32" i="4"/>
  <c r="E31" i="4"/>
  <c r="E30" i="4"/>
  <c r="F30" i="4" s="1"/>
  <c r="E26" i="4"/>
  <c r="F26" i="4" s="1"/>
  <c r="E25" i="4"/>
  <c r="F25" i="4" s="1"/>
  <c r="E24" i="4"/>
  <c r="E23" i="4"/>
  <c r="E27" i="4" s="1"/>
  <c r="E19" i="4"/>
  <c r="E18" i="4"/>
  <c r="E17" i="4"/>
  <c r="F17" i="4" s="1"/>
  <c r="E16" i="4"/>
  <c r="F16" i="4" s="1"/>
  <c r="E15" i="4"/>
  <c r="F15" i="4" s="1"/>
  <c r="E10" i="4"/>
  <c r="F10" i="4" s="1"/>
  <c r="E9" i="4"/>
  <c r="E8" i="4"/>
  <c r="E7" i="4"/>
  <c r="E6" i="4"/>
  <c r="E11" i="4" s="1"/>
  <c r="F55" i="4" l="1"/>
  <c r="F57" i="4"/>
  <c r="F33" i="4"/>
  <c r="F64" i="4"/>
  <c r="F11" i="4"/>
  <c r="F34" i="4"/>
  <c r="F61" i="4"/>
  <c r="F50" i="4"/>
  <c r="F18" i="4"/>
  <c r="F32" i="4"/>
  <c r="F47" i="4"/>
  <c r="F7" i="4"/>
  <c r="F19" i="4"/>
  <c r="F35" i="4"/>
  <c r="F48" i="4"/>
  <c r="F62" i="4"/>
  <c r="F31" i="4"/>
  <c r="F8" i="4"/>
  <c r="F27" i="4"/>
  <c r="F36" i="4"/>
  <c r="F49" i="4"/>
  <c r="F63" i="4"/>
  <c r="F9" i="4"/>
  <c r="F24" i="4"/>
  <c r="F37" i="4"/>
  <c r="F58" i="4"/>
  <c r="F6" i="4"/>
  <c r="F23" i="4"/>
  <c r="F46" i="4"/>
  <c r="F41" i="4"/>
  <c r="F53" i="4"/>
  <c r="E65" i="4"/>
  <c r="F65" i="4" s="1"/>
  <c r="E20" i="4"/>
  <c r="E67" i="4" l="1"/>
  <c r="F20" i="4"/>
  <c r="E6" i="1"/>
  <c r="E11" i="1" s="1"/>
  <c r="E7" i="1"/>
  <c r="E8" i="1"/>
  <c r="E9" i="1"/>
  <c r="E10" i="1"/>
  <c r="E15" i="1"/>
  <c r="E16" i="1"/>
  <c r="E17" i="1"/>
  <c r="E18" i="1"/>
  <c r="F18" i="1" s="1"/>
  <c r="E19" i="1"/>
  <c r="E20" i="1" s="1"/>
  <c r="E23" i="1"/>
  <c r="E27" i="1" s="1"/>
  <c r="F27" i="1" s="1"/>
  <c r="E24" i="1"/>
  <c r="E25" i="1"/>
  <c r="E26" i="1"/>
  <c r="E30" i="1"/>
  <c r="E31" i="1"/>
  <c r="E32" i="1"/>
  <c r="E35" i="1"/>
  <c r="E38" i="1" s="1"/>
  <c r="F38" i="1" s="1"/>
  <c r="E36" i="1"/>
  <c r="E37" i="1"/>
  <c r="E41" i="1"/>
  <c r="E42" i="1"/>
  <c r="E43" i="1"/>
  <c r="E46" i="1"/>
  <c r="E50" i="1" s="1"/>
  <c r="E47" i="1"/>
  <c r="E48" i="1"/>
  <c r="E49" i="1"/>
  <c r="E53" i="1"/>
  <c r="E58" i="1" s="1"/>
  <c r="E54" i="1"/>
  <c r="E55" i="1"/>
  <c r="E56" i="1"/>
  <c r="E57" i="1"/>
  <c r="E61" i="1"/>
  <c r="E62" i="1"/>
  <c r="F62" i="1" s="1"/>
  <c r="E63" i="1"/>
  <c r="F63" i="1" s="1"/>
  <c r="E65" i="1"/>
  <c r="D71" i="1"/>
  <c r="F67" i="4" l="1"/>
  <c r="E69" i="4"/>
  <c r="F57" i="1"/>
  <c r="F30" i="1"/>
  <c r="F31" i="1"/>
  <c r="F50" i="1"/>
  <c r="F56" i="1"/>
  <c r="F41" i="1"/>
  <c r="F10" i="1"/>
  <c r="F17" i="1"/>
  <c r="F58" i="1"/>
  <c r="F8" i="1"/>
  <c r="E67" i="1"/>
  <c r="F67" i="1" s="1"/>
  <c r="F20" i="1"/>
  <c r="F65" i="1"/>
  <c r="F23" i="1"/>
  <c r="F32" i="1"/>
  <c r="F9" i="1"/>
  <c r="F64" i="1"/>
  <c r="F11" i="1"/>
  <c r="F49" i="1"/>
  <c r="F48" i="1"/>
  <c r="F36" i="1"/>
  <c r="F16" i="1"/>
  <c r="F35" i="1"/>
  <c r="F15" i="1"/>
  <c r="F34" i="1"/>
  <c r="F7" i="1"/>
  <c r="F55" i="1"/>
  <c r="F33" i="1"/>
  <c r="F54" i="1"/>
  <c r="F61" i="1"/>
  <c r="F37" i="1"/>
  <c r="F26" i="1"/>
  <c r="F47" i="1"/>
  <c r="F25" i="1"/>
  <c r="F24" i="1"/>
  <c r="E69" i="1"/>
  <c r="F43" i="1"/>
  <c r="F42" i="1"/>
  <c r="F46" i="1"/>
  <c r="F6" i="1"/>
  <c r="F19" i="1"/>
  <c r="F53" i="1"/>
  <c r="E71" i="4" l="1"/>
  <c r="F71" i="4" s="1"/>
  <c r="F69" i="4"/>
  <c r="E71" i="1"/>
  <c r="F71" i="1" s="1"/>
  <c r="E73" i="1"/>
  <c r="F73" i="1" s="1"/>
  <c r="F69" i="1"/>
  <c r="E73" i="4" l="1"/>
  <c r="F73" i="4" s="1"/>
</calcChain>
</file>

<file path=xl/sharedStrings.xml><?xml version="1.0" encoding="utf-8"?>
<sst xmlns="http://schemas.openxmlformats.org/spreadsheetml/2006/main" count="135" uniqueCount="103">
  <si>
    <t>Budget for Food Product</t>
  </si>
  <si>
    <t>Revenue</t>
  </si>
  <si>
    <t>Unit</t>
  </si>
  <si>
    <t>Price</t>
  </si>
  <si>
    <t>Quantity</t>
  </si>
  <si>
    <t>Total</t>
  </si>
  <si>
    <t>% of Reveue</t>
  </si>
  <si>
    <t>Product</t>
  </si>
  <si>
    <t>Individual product</t>
  </si>
  <si>
    <t>size of package</t>
  </si>
  <si>
    <t>price per unit</t>
  </si>
  <si>
    <t>number sold</t>
  </si>
  <si>
    <t>Total revenue</t>
  </si>
  <si>
    <t>Individual Product</t>
  </si>
  <si>
    <t>Ea</t>
  </si>
  <si>
    <t>Total Revenue</t>
  </si>
  <si>
    <t>Expenses</t>
  </si>
  <si>
    <t>total</t>
  </si>
  <si>
    <t>Ingredients / Materials</t>
  </si>
  <si>
    <t>Total ingredients cost</t>
  </si>
  <si>
    <t>Processing</t>
  </si>
  <si>
    <t>Total Processing Costs</t>
  </si>
  <si>
    <t>Packaging</t>
  </si>
  <si>
    <t>Total Packaging Costs</t>
  </si>
  <si>
    <t>Labeling</t>
  </si>
  <si>
    <t>Total Labeling Costs</t>
  </si>
  <si>
    <t>Storage</t>
  </si>
  <si>
    <t>Total Storage costs</t>
  </si>
  <si>
    <t>Labor</t>
  </si>
  <si>
    <t>Total Labor Costs</t>
  </si>
  <si>
    <t>Promotion</t>
  </si>
  <si>
    <t>Total Promotion Costs</t>
  </si>
  <si>
    <t>Distribution</t>
  </si>
  <si>
    <t>Total Distribution costs</t>
  </si>
  <si>
    <t>Total Expenses</t>
  </si>
  <si>
    <t>Net income before taxes (revenue minus expenses)</t>
  </si>
  <si>
    <t>Income and self employment taxes</t>
  </si>
  <si>
    <t>Net profit</t>
  </si>
  <si>
    <t>Note:  Net profit must be used to pay principal part of loans, purchase new equipment, add to working capital, and withdrawals for owners.</t>
  </si>
  <si>
    <t>Budget for Small Farm</t>
  </si>
  <si>
    <t>size of unit</t>
  </si>
  <si>
    <t>Soil Preparation</t>
  </si>
  <si>
    <t>Total Soil Prep.</t>
  </si>
  <si>
    <t>Planting</t>
  </si>
  <si>
    <t>Total Planting</t>
  </si>
  <si>
    <t>Maintenance</t>
  </si>
  <si>
    <t>Total Maintenance</t>
  </si>
  <si>
    <t>Harvest</t>
  </si>
  <si>
    <t>Total Harvest</t>
  </si>
  <si>
    <t>Total Packaging</t>
  </si>
  <si>
    <t>Marketing</t>
  </si>
  <si>
    <t>Total Marketing Costs</t>
  </si>
  <si>
    <t>Fixed Costs</t>
  </si>
  <si>
    <t>Total Fixed costs</t>
  </si>
  <si>
    <t>Put in information in green cells</t>
  </si>
  <si>
    <t xml:space="preserve">Annual Sales </t>
  </si>
  <si>
    <t>Beginning cash balance</t>
  </si>
  <si>
    <t>Fill in numbers in green and it will populate the rest</t>
  </si>
  <si>
    <t>Production input costs</t>
  </si>
  <si>
    <t>Min level for cash</t>
  </si>
  <si>
    <t>or fill in numbers in yellow.</t>
  </si>
  <si>
    <t>of months sales</t>
  </si>
  <si>
    <t>Operating Loan beginning balance</t>
  </si>
  <si>
    <t>Supplies</t>
  </si>
  <si>
    <t>Interest rate on operating loan</t>
  </si>
  <si>
    <t>General and admin</t>
  </si>
  <si>
    <t>each month</t>
  </si>
  <si>
    <t>Cash Flow Budget</t>
  </si>
  <si>
    <t>January 1 - December 31, 2011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</si>
  <si>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</si>
  <si>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</si>
  <si>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</si>
  <si>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</si>
  <si>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</si>
  <si>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</si>
  <si>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</si>
  <si>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</si>
  <si>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</si>
  <si>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</si>
  <si>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</si>
  <si>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</si>
  <si>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</si>
  <si>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Cash Inlfows</t>
  </si>
  <si>
    <t>Percent sales each month</t>
  </si>
  <si>
    <t>Sales</t>
  </si>
  <si>
    <t xml:space="preserve">Net Inflows </t>
  </si>
  <si>
    <t>Cash Outflows</t>
  </si>
  <si>
    <t>Percent input costs each month</t>
  </si>
  <si>
    <t>Production Input Costs</t>
  </si>
  <si>
    <t>General and administrative</t>
  </si>
  <si>
    <t xml:space="preserve">Net Outflows </t>
  </si>
  <si>
    <t>Net cash gain (loss) during month</t>
  </si>
  <si>
    <t>Beginning Cash Balance</t>
  </si>
  <si>
    <t>Net Cash Ending Balance before borrowing</t>
  </si>
  <si>
    <t>Cash Target level</t>
  </si>
  <si>
    <t>Cash Surplus (loan requirement)</t>
  </si>
  <si>
    <t>Net cash ending balance</t>
  </si>
  <si>
    <t>Operating Loan</t>
  </si>
  <si>
    <t xml:space="preserve">   Beginning Balance</t>
  </si>
  <si>
    <t xml:space="preserve">   Cash borrowed </t>
  </si>
  <si>
    <t xml:space="preserve">    Interest costs</t>
  </si>
  <si>
    <t xml:space="preserve">   Cash paid back</t>
  </si>
  <si>
    <t xml:space="preserve">  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</si>
</sst>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Fill="1"/>
    <xf numFmtId="0" fontId="2" fillId="2" borderId="4" xfId="0" applyFont="1" applyFill="1" applyBorder="1"/>
    <xf numFmtId="9" fontId="2" fillId="2" borderId="0" xfId="1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9" fontId="0" fillId="0" borderId="0" xfId="1" applyFont="1"/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center" wrapText="1"/>
    </xf>
    <xf numFmtId="164" fontId="2" fillId="2" borderId="4" xfId="0" applyNumberFormat="1" applyFont="1" applyFill="1" applyBorder="1"/>
    <xf numFmtId="164" fontId="0" fillId="0" borderId="0" xfId="0" applyNumberFormat="1"/>
    <xf numFmtId="164" fontId="9" fillId="0" borderId="0" xfId="0" applyNumberFormat="1" applyFont="1"/>
    <xf numFmtId="164" fontId="2" fillId="0" borderId="0" xfId="0" applyNumberFormat="1" applyFont="1" applyFill="1" applyBorder="1"/>
    <xf numFmtId="164" fontId="2" fillId="0" borderId="4" xfId="0" applyNumberFormat="1" applyFont="1" applyBorder="1"/>
    <xf numFmtId="164" fontId="5" fillId="0" borderId="2" xfId="0" applyNumberFormat="1" applyFont="1" applyBorder="1"/>
    <xf numFmtId="164" fontId="2" fillId="0" borderId="4" xfId="0" applyNumberFormat="1" applyFont="1" applyFill="1" applyBorder="1"/>
    <xf numFmtId="164" fontId="5" fillId="0" borderId="2" xfId="0" applyNumberFormat="1" applyFont="1" applyFill="1" applyBorder="1"/>
    <xf numFmtId="164" fontId="9" fillId="0" borderId="0" xfId="0" applyNumberFormat="1" applyFont="1" applyFill="1"/>
    <xf numFmtId="164" fontId="2" fillId="0" borderId="0" xfId="0" applyNumberFormat="1" applyFont="1" applyFill="1"/>
    <xf numFmtId="164" fontId="5" fillId="0" borderId="3" xfId="0" applyNumberFormat="1" applyFont="1" applyBorder="1"/>
    <xf numFmtId="164" fontId="2" fillId="0" borderId="1" xfId="0" applyNumberFormat="1" applyFont="1" applyBorder="1"/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4" xfId="0" applyFont="1" applyBorder="1"/>
    <xf numFmtId="0" fontId="5" fillId="0" borderId="2" xfId="0" applyFont="1" applyBorder="1"/>
    <xf numFmtId="0" fontId="2" fillId="0" borderId="4" xfId="0" applyFont="1" applyFill="1" applyBorder="1"/>
    <xf numFmtId="0" fontId="5" fillId="0" borderId="2" xfId="0" applyFont="1" applyFill="1" applyBorder="1"/>
    <xf numFmtId="0" fontId="9" fillId="0" borderId="0" xfId="0" applyFont="1" applyFill="1"/>
    <xf numFmtId="0" fontId="2" fillId="0" borderId="0" xfId="0" applyFont="1" applyFill="1"/>
    <xf numFmtId="0" fontId="5" fillId="0" borderId="3" xfId="0" applyFont="1" applyBorder="1"/>
    <xf numFmtId="0" fontId="2" fillId="0" borderId="1" xfId="0" applyFont="1" applyBorder="1"/>
    <xf numFmtId="0" fontId="11" fillId="3" borderId="0" xfId="2" applyFont="1" applyFill="1"/>
    <xf numFmtId="0" fontId="10" fillId="0" borderId="0" xfId="2"/>
    <xf numFmtId="165" fontId="11" fillId="3" borderId="0" xfId="3" applyNumberFormat="1" applyFont="1" applyFill="1"/>
    <xf numFmtId="0" fontId="11" fillId="0" borderId="0" xfId="2" applyFont="1"/>
    <xf numFmtId="0" fontId="11" fillId="4" borderId="0" xfId="2" applyFont="1" applyFill="1"/>
    <xf numFmtId="0" fontId="10" fillId="4" borderId="0" xfId="2" applyFill="1"/>
    <xf numFmtId="9" fontId="10" fillId="3" borderId="0" xfId="2" applyNumberFormat="1" applyFill="1"/>
    <xf numFmtId="10" fontId="10" fillId="3" borderId="0" xfId="2" applyNumberFormat="1" applyFill="1"/>
    <xf numFmtId="0" fontId="12" fillId="0" borderId="0" xfId="2" applyFont="1"/>
    <xf numFmtId="165" fontId="0" fillId="0" borderId="0" xfId="3" applyNumberFormat="1" applyFont="1"/>
    <xf numFmtId="0" fontId="13" fillId="0" borderId="0" xfId="2" applyFont="1" applyAlignment="1">
      <alignment horizontal="center"/>
    </xf>
    <xf numFmtId="0" fontId="13" fillId="0" borderId="0" xfId="2" applyFont="1"/>
    <xf numFmtId="166" fontId="11" fillId="3" borderId="0" xfId="4" applyNumberFormat="1" applyFont="1" applyFill="1" applyAlignment="1">
      <alignment horizontal="center"/>
    </xf>
    <xf numFmtId="9" fontId="10" fillId="0" borderId="0" xfId="4"/>
    <xf numFmtId="165" fontId="10" fillId="4" borderId="0" xfId="3" applyNumberFormat="1" applyFill="1"/>
    <xf numFmtId="167" fontId="13" fillId="0" borderId="0" xfId="5" applyNumberFormat="1" applyFont="1"/>
    <xf numFmtId="167" fontId="10" fillId="0" borderId="0" xfId="5" applyNumberFormat="1"/>
    <xf numFmtId="43" fontId="10" fillId="0" borderId="0" xfId="2" applyNumberFormat="1"/>
    <xf numFmtId="9" fontId="13" fillId="0" borderId="0" xfId="4" applyFont="1"/>
    <xf numFmtId="9" fontId="0" fillId="0" borderId="0" xfId="4" applyFont="1"/>
    <xf numFmtId="167" fontId="10" fillId="4" borderId="0" xfId="5" applyNumberFormat="1" applyFill="1"/>
    <xf numFmtId="167" fontId="10" fillId="0" borderId="0" xfId="2" applyNumberFormat="1"/>
  </cellXfs>
  <cellStyles count="6">
    <cellStyle name="Comma 2" xfId="5"/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topLeftCell="A19" workbookViewId="0">
      <selection activeCell="E24" sqref="E24"/>
    </sheetView>
  </sheetViews>
  <sheetFormatPr defaultColWidth="8.85546875" defaultRowHeight="15" x14ac:dyDescent="0.25"/>
  <cols>
    <col min="1" max="1" width="35.140625" customWidth="1"/>
    <col min="2" max="2" width="11" customWidth="1"/>
    <col min="3" max="3" width="8.85546875" style="21"/>
    <col min="4" max="4" width="10.140625" customWidth="1"/>
    <col min="5" max="5" width="15.140625" style="21" customWidth="1"/>
    <col min="6" max="6" width="9.85546875" customWidth="1"/>
  </cols>
  <sheetData>
    <row r="1" spans="1:6" ht="26.25" x14ac:dyDescent="0.4">
      <c r="A1" s="33" t="s">
        <v>0</v>
      </c>
      <c r="B1" s="33"/>
      <c r="C1" s="33"/>
      <c r="D1" s="33"/>
      <c r="E1" s="33"/>
    </row>
    <row r="3" spans="1:6" ht="37.5" x14ac:dyDescent="0.3">
      <c r="A3" s="5" t="s">
        <v>1</v>
      </c>
      <c r="B3" s="9" t="s">
        <v>2</v>
      </c>
      <c r="C3" s="17" t="s">
        <v>3</v>
      </c>
      <c r="D3" s="9" t="s">
        <v>4</v>
      </c>
      <c r="E3" s="17" t="s">
        <v>5</v>
      </c>
      <c r="F3" s="16" t="s">
        <v>6</v>
      </c>
    </row>
    <row r="4" spans="1:6" ht="18.75" x14ac:dyDescent="0.3">
      <c r="A4" s="4" t="s">
        <v>7</v>
      </c>
      <c r="B4" s="1"/>
      <c r="C4" s="18"/>
      <c r="D4" s="1"/>
      <c r="E4" s="18"/>
    </row>
    <row r="5" spans="1:6" ht="23.25" x14ac:dyDescent="0.25">
      <c r="A5" s="2" t="s">
        <v>8</v>
      </c>
      <c r="B5" s="3" t="s">
        <v>9</v>
      </c>
      <c r="C5" s="19" t="s">
        <v>10</v>
      </c>
      <c r="D5" s="3" t="s">
        <v>11</v>
      </c>
      <c r="E5" s="19" t="s">
        <v>12</v>
      </c>
    </row>
    <row r="6" spans="1:6" ht="18.75" x14ac:dyDescent="0.3">
      <c r="A6" s="7" t="s">
        <v>13</v>
      </c>
      <c r="B6" s="7" t="s">
        <v>14</v>
      </c>
      <c r="C6" s="20">
        <v>7.5</v>
      </c>
      <c r="D6" s="7">
        <v>1</v>
      </c>
      <c r="E6" s="24">
        <f>+C6*D6</f>
        <v>7.5</v>
      </c>
      <c r="F6" s="15">
        <f>+E6/$E$11</f>
        <v>1</v>
      </c>
    </row>
    <row r="7" spans="1:6" ht="18.75" x14ac:dyDescent="0.3">
      <c r="A7" s="7"/>
      <c r="B7" s="7"/>
      <c r="C7" s="20"/>
      <c r="D7" s="7"/>
      <c r="E7" s="24">
        <f t="shared" ref="E7:E10" si="0">+C7*D7</f>
        <v>0</v>
      </c>
      <c r="F7" s="15">
        <f t="shared" ref="F7:F11" si="1">+E7/$E$11</f>
        <v>0</v>
      </c>
    </row>
    <row r="8" spans="1:6" ht="18.75" x14ac:dyDescent="0.3">
      <c r="A8" s="7"/>
      <c r="B8" s="7"/>
      <c r="C8" s="20"/>
      <c r="D8" s="7"/>
      <c r="E8" s="24">
        <f t="shared" si="0"/>
        <v>0</v>
      </c>
      <c r="F8" s="15">
        <f t="shared" si="1"/>
        <v>0</v>
      </c>
    </row>
    <row r="9" spans="1:6" ht="18.75" x14ac:dyDescent="0.3">
      <c r="A9" s="7"/>
      <c r="B9" s="7"/>
      <c r="C9" s="20"/>
      <c r="D9" s="7"/>
      <c r="E9" s="24">
        <f t="shared" si="0"/>
        <v>0</v>
      </c>
      <c r="F9" s="15">
        <f t="shared" si="1"/>
        <v>0</v>
      </c>
    </row>
    <row r="10" spans="1:6" ht="18.75" x14ac:dyDescent="0.3">
      <c r="A10" s="7"/>
      <c r="B10" s="7"/>
      <c r="C10" s="20"/>
      <c r="D10" s="7"/>
      <c r="E10" s="24">
        <f t="shared" si="0"/>
        <v>0</v>
      </c>
      <c r="F10" s="15">
        <f t="shared" si="1"/>
        <v>0</v>
      </c>
    </row>
    <row r="11" spans="1:6" ht="19.5" thickBot="1" x14ac:dyDescent="0.35">
      <c r="A11" s="4" t="s">
        <v>15</v>
      </c>
      <c r="E11" s="25">
        <f>SUM(E6:E10)</f>
        <v>7.5</v>
      </c>
      <c r="F11" s="15">
        <f t="shared" si="1"/>
        <v>1</v>
      </c>
    </row>
    <row r="12" spans="1:6" ht="15.75" thickTop="1" x14ac:dyDescent="0.25"/>
    <row r="13" spans="1:6" ht="18.75" x14ac:dyDescent="0.3">
      <c r="A13" s="5" t="s">
        <v>16</v>
      </c>
      <c r="B13" s="9" t="s">
        <v>2</v>
      </c>
      <c r="C13" s="17" t="s">
        <v>3</v>
      </c>
      <c r="D13" s="9" t="s">
        <v>4</v>
      </c>
      <c r="E13" s="17" t="s">
        <v>17</v>
      </c>
    </row>
    <row r="14" spans="1:6" ht="18.75" x14ac:dyDescent="0.3">
      <c r="A14" s="4" t="s">
        <v>18</v>
      </c>
      <c r="B14" s="1"/>
      <c r="C14" s="18"/>
      <c r="D14" s="1"/>
      <c r="E14" s="18"/>
    </row>
    <row r="15" spans="1:6" ht="18.75" x14ac:dyDescent="0.3">
      <c r="A15" s="7"/>
      <c r="B15" s="7"/>
      <c r="C15" s="20"/>
      <c r="D15" s="7"/>
      <c r="E15" s="24">
        <f>+C15*D15</f>
        <v>0</v>
      </c>
      <c r="F15" s="15">
        <f t="shared" ref="F15:F73" si="2">+E15/$E$11</f>
        <v>0</v>
      </c>
    </row>
    <row r="16" spans="1:6" ht="18.75" x14ac:dyDescent="0.3">
      <c r="A16" s="7"/>
      <c r="B16" s="7"/>
      <c r="C16" s="20"/>
      <c r="D16" s="7"/>
      <c r="E16" s="24">
        <f t="shared" ref="E16:E63" si="3">+C16*D16</f>
        <v>0</v>
      </c>
      <c r="F16" s="15">
        <f t="shared" si="2"/>
        <v>0</v>
      </c>
    </row>
    <row r="17" spans="1:6" ht="18.75" x14ac:dyDescent="0.3">
      <c r="A17" s="7"/>
      <c r="B17" s="7"/>
      <c r="C17" s="20"/>
      <c r="D17" s="7"/>
      <c r="E17" s="24">
        <f t="shared" si="3"/>
        <v>0</v>
      </c>
      <c r="F17" s="15">
        <f t="shared" si="2"/>
        <v>0</v>
      </c>
    </row>
    <row r="18" spans="1:6" ht="18.75" x14ac:dyDescent="0.3">
      <c r="A18" s="7"/>
      <c r="B18" s="7"/>
      <c r="C18" s="20"/>
      <c r="D18" s="7"/>
      <c r="E18" s="24">
        <f t="shared" si="3"/>
        <v>0</v>
      </c>
      <c r="F18" s="15">
        <f t="shared" si="2"/>
        <v>0</v>
      </c>
    </row>
    <row r="19" spans="1:6" ht="18.75" x14ac:dyDescent="0.3">
      <c r="A19" s="7"/>
      <c r="B19" s="7"/>
      <c r="C19" s="20"/>
      <c r="D19" s="7"/>
      <c r="E19" s="26">
        <f t="shared" si="3"/>
        <v>0</v>
      </c>
      <c r="F19" s="15">
        <f t="shared" si="2"/>
        <v>0</v>
      </c>
    </row>
    <row r="20" spans="1:6" ht="19.5" thickBot="1" x14ac:dyDescent="0.35">
      <c r="A20" s="10" t="s">
        <v>19</v>
      </c>
      <c r="B20" s="1"/>
      <c r="C20" s="18"/>
      <c r="D20" s="1"/>
      <c r="E20" s="27">
        <f>SUM(E15:E19)</f>
        <v>0</v>
      </c>
      <c r="F20" s="15">
        <f t="shared" si="2"/>
        <v>0</v>
      </c>
    </row>
    <row r="21" spans="1:6" s="12" customFormat="1" ht="15.75" thickTop="1" x14ac:dyDescent="0.25">
      <c r="A21" s="11"/>
      <c r="C21" s="22"/>
      <c r="E21" s="28"/>
      <c r="F21" s="15"/>
    </row>
    <row r="22" spans="1:6" ht="18.75" x14ac:dyDescent="0.3">
      <c r="A22" s="4" t="s">
        <v>20</v>
      </c>
      <c r="B22" s="1"/>
      <c r="C22" s="18"/>
      <c r="D22" s="1"/>
      <c r="E22" s="29"/>
      <c r="F22" s="15"/>
    </row>
    <row r="23" spans="1:6" ht="18.75" x14ac:dyDescent="0.3">
      <c r="A23" s="7"/>
      <c r="B23" s="7"/>
      <c r="C23" s="20"/>
      <c r="D23" s="7"/>
      <c r="E23" s="26">
        <f t="shared" si="3"/>
        <v>0</v>
      </c>
      <c r="F23" s="15">
        <f t="shared" si="2"/>
        <v>0</v>
      </c>
    </row>
    <row r="24" spans="1:6" ht="18.75" x14ac:dyDescent="0.3">
      <c r="A24" s="7"/>
      <c r="B24" s="7"/>
      <c r="C24" s="20"/>
      <c r="D24" s="7"/>
      <c r="E24" s="26">
        <f t="shared" si="3"/>
        <v>0</v>
      </c>
      <c r="F24" s="15">
        <f t="shared" si="2"/>
        <v>0</v>
      </c>
    </row>
    <row r="25" spans="1:6" ht="18.75" x14ac:dyDescent="0.3">
      <c r="A25" s="7"/>
      <c r="B25" s="7"/>
      <c r="C25" s="20"/>
      <c r="D25" s="7"/>
      <c r="E25" s="26">
        <f t="shared" si="3"/>
        <v>0</v>
      </c>
      <c r="F25" s="15">
        <f t="shared" si="2"/>
        <v>0</v>
      </c>
    </row>
    <row r="26" spans="1:6" ht="18.75" x14ac:dyDescent="0.3">
      <c r="A26" s="7"/>
      <c r="B26" s="7"/>
      <c r="C26" s="20"/>
      <c r="D26" s="7"/>
      <c r="E26" s="26">
        <f t="shared" si="3"/>
        <v>0</v>
      </c>
      <c r="F26" s="15">
        <f t="shared" si="2"/>
        <v>0</v>
      </c>
    </row>
    <row r="27" spans="1:6" ht="19.5" thickBot="1" x14ac:dyDescent="0.35">
      <c r="A27" s="14" t="s">
        <v>21</v>
      </c>
      <c r="B27" s="13"/>
      <c r="C27" s="23"/>
      <c r="D27" s="13"/>
      <c r="E27" s="27">
        <f>SUM(E23:E26)</f>
        <v>0</v>
      </c>
      <c r="F27" s="15">
        <f t="shared" si="2"/>
        <v>0</v>
      </c>
    </row>
    <row r="28" spans="1:6" ht="10.5" customHeight="1" thickTop="1" x14ac:dyDescent="0.3">
      <c r="A28" s="13"/>
      <c r="B28" s="13"/>
      <c r="C28" s="23"/>
      <c r="D28" s="13"/>
      <c r="E28" s="23"/>
      <c r="F28" s="15"/>
    </row>
    <row r="29" spans="1:6" ht="18.75" x14ac:dyDescent="0.3">
      <c r="A29" s="4" t="s">
        <v>22</v>
      </c>
      <c r="B29" s="1"/>
      <c r="C29" s="18"/>
      <c r="D29" s="1"/>
      <c r="E29" s="29"/>
      <c r="F29" s="15"/>
    </row>
    <row r="30" spans="1:6" ht="18.75" x14ac:dyDescent="0.3">
      <c r="A30" s="7"/>
      <c r="B30" s="7"/>
      <c r="C30" s="20"/>
      <c r="D30" s="7"/>
      <c r="E30" s="26">
        <f t="shared" si="3"/>
        <v>0</v>
      </c>
      <c r="F30" s="15">
        <f t="shared" si="2"/>
        <v>0</v>
      </c>
    </row>
    <row r="31" spans="1:6" ht="18.75" x14ac:dyDescent="0.3">
      <c r="A31" s="7"/>
      <c r="B31" s="7"/>
      <c r="C31" s="20"/>
      <c r="D31" s="7"/>
      <c r="E31" s="26">
        <f t="shared" si="3"/>
        <v>0</v>
      </c>
      <c r="F31" s="15">
        <f t="shared" si="2"/>
        <v>0</v>
      </c>
    </row>
    <row r="32" spans="1:6" ht="19.5" thickBot="1" x14ac:dyDescent="0.35">
      <c r="A32" s="14" t="s">
        <v>23</v>
      </c>
      <c r="B32" s="13"/>
      <c r="C32" s="23"/>
      <c r="D32" s="13"/>
      <c r="E32" s="27">
        <f>SUM(E30:E31)</f>
        <v>0</v>
      </c>
      <c r="F32" s="15">
        <f t="shared" si="2"/>
        <v>0</v>
      </c>
    </row>
    <row r="33" spans="1:6" ht="10.5" customHeight="1" thickTop="1" x14ac:dyDescent="0.3">
      <c r="A33" s="13"/>
      <c r="B33" s="13"/>
      <c r="C33" s="23"/>
      <c r="D33" s="13"/>
      <c r="E33" s="23"/>
      <c r="F33" s="15">
        <f t="shared" si="2"/>
        <v>0</v>
      </c>
    </row>
    <row r="34" spans="1:6" ht="18.75" x14ac:dyDescent="0.3">
      <c r="A34" s="4" t="s">
        <v>24</v>
      </c>
      <c r="B34" s="1"/>
      <c r="C34" s="18"/>
      <c r="D34" s="1"/>
      <c r="E34" s="29"/>
      <c r="F34" s="15">
        <f t="shared" si="2"/>
        <v>0</v>
      </c>
    </row>
    <row r="35" spans="1:6" ht="18.75" x14ac:dyDescent="0.3">
      <c r="A35" s="7"/>
      <c r="B35" s="7"/>
      <c r="C35" s="20"/>
      <c r="D35" s="7"/>
      <c r="E35" s="26">
        <f t="shared" si="3"/>
        <v>0</v>
      </c>
      <c r="F35" s="15">
        <f t="shared" si="2"/>
        <v>0</v>
      </c>
    </row>
    <row r="36" spans="1:6" ht="18.75" x14ac:dyDescent="0.3">
      <c r="A36" s="7"/>
      <c r="B36" s="7"/>
      <c r="C36" s="20"/>
      <c r="D36" s="7"/>
      <c r="E36" s="26">
        <f t="shared" si="3"/>
        <v>0</v>
      </c>
      <c r="F36" s="15">
        <f t="shared" si="2"/>
        <v>0</v>
      </c>
    </row>
    <row r="37" spans="1:6" ht="18.75" x14ac:dyDescent="0.3">
      <c r="A37" s="7"/>
      <c r="B37" s="7"/>
      <c r="C37" s="20"/>
      <c r="D37" s="7"/>
      <c r="E37" s="26">
        <f t="shared" si="3"/>
        <v>0</v>
      </c>
      <c r="F37" s="15">
        <f t="shared" si="2"/>
        <v>0</v>
      </c>
    </row>
    <row r="38" spans="1:6" ht="19.5" thickBot="1" x14ac:dyDescent="0.35">
      <c r="A38" s="14" t="s">
        <v>25</v>
      </c>
      <c r="B38" s="13"/>
      <c r="C38" s="23"/>
      <c r="D38" s="13"/>
      <c r="E38" s="27">
        <f>SUM(E35:E37)</f>
        <v>0</v>
      </c>
      <c r="F38" s="15">
        <f t="shared" si="2"/>
        <v>0</v>
      </c>
    </row>
    <row r="39" spans="1:6" ht="10.5" customHeight="1" thickTop="1" x14ac:dyDescent="0.3">
      <c r="A39" s="13"/>
      <c r="B39" s="13"/>
      <c r="C39" s="23"/>
      <c r="D39" s="13"/>
      <c r="E39" s="23"/>
      <c r="F39" s="15"/>
    </row>
    <row r="40" spans="1:6" ht="18.75" x14ac:dyDescent="0.3">
      <c r="A40" s="4" t="s">
        <v>26</v>
      </c>
      <c r="B40" s="1"/>
      <c r="C40" s="18"/>
      <c r="D40" s="1"/>
      <c r="E40" s="29"/>
      <c r="F40" s="15"/>
    </row>
    <row r="41" spans="1:6" ht="18.75" x14ac:dyDescent="0.3">
      <c r="A41" s="7"/>
      <c r="B41" s="7"/>
      <c r="C41" s="20"/>
      <c r="D41" s="7"/>
      <c r="E41" s="26">
        <f t="shared" si="3"/>
        <v>0</v>
      </c>
      <c r="F41" s="15">
        <f t="shared" si="2"/>
        <v>0</v>
      </c>
    </row>
    <row r="42" spans="1:6" ht="18.75" x14ac:dyDescent="0.3">
      <c r="A42" s="7"/>
      <c r="B42" s="7"/>
      <c r="C42" s="20"/>
      <c r="D42" s="7"/>
      <c r="E42" s="26">
        <f t="shared" si="3"/>
        <v>0</v>
      </c>
      <c r="F42" s="15">
        <f t="shared" si="2"/>
        <v>0</v>
      </c>
    </row>
    <row r="43" spans="1:6" ht="19.5" thickBot="1" x14ac:dyDescent="0.35">
      <c r="A43" s="14" t="s">
        <v>27</v>
      </c>
      <c r="B43" s="13"/>
      <c r="C43" s="23"/>
      <c r="D43" s="13"/>
      <c r="E43" s="27">
        <f>SUM(E41:E42)</f>
        <v>0</v>
      </c>
      <c r="F43" s="15">
        <f t="shared" si="2"/>
        <v>0</v>
      </c>
    </row>
    <row r="44" spans="1:6" ht="9.75" customHeight="1" thickTop="1" x14ac:dyDescent="0.3">
      <c r="A44" s="13"/>
      <c r="B44" s="13"/>
      <c r="C44" s="23"/>
      <c r="D44" s="13"/>
      <c r="E44" s="23"/>
      <c r="F44" s="15"/>
    </row>
    <row r="45" spans="1:6" ht="18.75" x14ac:dyDescent="0.3">
      <c r="A45" s="4" t="s">
        <v>28</v>
      </c>
      <c r="B45" s="1"/>
      <c r="C45" s="18"/>
      <c r="D45" s="1"/>
      <c r="E45" s="29"/>
      <c r="F45" s="15"/>
    </row>
    <row r="46" spans="1:6" ht="18.75" x14ac:dyDescent="0.3">
      <c r="A46" s="7"/>
      <c r="B46" s="7"/>
      <c r="C46" s="20"/>
      <c r="D46" s="7"/>
      <c r="E46" s="26">
        <f t="shared" si="3"/>
        <v>0</v>
      </c>
      <c r="F46" s="15">
        <f t="shared" si="2"/>
        <v>0</v>
      </c>
    </row>
    <row r="47" spans="1:6" ht="18.75" x14ac:dyDescent="0.3">
      <c r="A47" s="7"/>
      <c r="B47" s="7"/>
      <c r="C47" s="20"/>
      <c r="D47" s="7"/>
      <c r="E47" s="26">
        <f t="shared" si="3"/>
        <v>0</v>
      </c>
      <c r="F47" s="15">
        <f t="shared" si="2"/>
        <v>0</v>
      </c>
    </row>
    <row r="48" spans="1:6" ht="18.75" x14ac:dyDescent="0.3">
      <c r="A48" s="7"/>
      <c r="B48" s="7"/>
      <c r="C48" s="20"/>
      <c r="D48" s="7"/>
      <c r="E48" s="26">
        <f t="shared" si="3"/>
        <v>0</v>
      </c>
      <c r="F48" s="15">
        <f t="shared" si="2"/>
        <v>0</v>
      </c>
    </row>
    <row r="49" spans="1:6" ht="18.75" x14ac:dyDescent="0.3">
      <c r="A49" s="7"/>
      <c r="B49" s="7"/>
      <c r="C49" s="20"/>
      <c r="D49" s="7"/>
      <c r="E49" s="26">
        <f t="shared" si="3"/>
        <v>0</v>
      </c>
      <c r="F49" s="15">
        <f t="shared" si="2"/>
        <v>0</v>
      </c>
    </row>
    <row r="50" spans="1:6" ht="19.5" thickBot="1" x14ac:dyDescent="0.35">
      <c r="A50" s="14" t="s">
        <v>29</v>
      </c>
      <c r="B50" s="13"/>
      <c r="C50" s="23"/>
      <c r="D50" s="13"/>
      <c r="E50" s="27">
        <f>SUM(E46:E49)</f>
        <v>0</v>
      </c>
      <c r="F50" s="15">
        <f t="shared" si="2"/>
        <v>0</v>
      </c>
    </row>
    <row r="51" spans="1:6" ht="10.5" customHeight="1" thickTop="1" x14ac:dyDescent="0.3">
      <c r="A51" s="13"/>
      <c r="B51" s="13"/>
      <c r="C51" s="23"/>
      <c r="D51" s="13"/>
      <c r="E51" s="23"/>
      <c r="F51" s="15"/>
    </row>
    <row r="52" spans="1:6" ht="18.75" x14ac:dyDescent="0.3">
      <c r="A52" s="4" t="s">
        <v>30</v>
      </c>
      <c r="B52" s="1"/>
      <c r="C52" s="18"/>
      <c r="D52" s="1"/>
      <c r="E52" s="29"/>
      <c r="F52" s="15"/>
    </row>
    <row r="53" spans="1:6" ht="18.75" x14ac:dyDescent="0.3">
      <c r="A53" s="7"/>
      <c r="B53" s="7"/>
      <c r="C53" s="20"/>
      <c r="D53" s="7"/>
      <c r="E53" s="26">
        <f t="shared" si="3"/>
        <v>0</v>
      </c>
      <c r="F53" s="15">
        <f t="shared" si="2"/>
        <v>0</v>
      </c>
    </row>
    <row r="54" spans="1:6" ht="18.75" x14ac:dyDescent="0.3">
      <c r="A54" s="7"/>
      <c r="B54" s="7"/>
      <c r="C54" s="20"/>
      <c r="D54" s="7"/>
      <c r="E54" s="26">
        <f t="shared" si="3"/>
        <v>0</v>
      </c>
      <c r="F54" s="15">
        <f t="shared" si="2"/>
        <v>0</v>
      </c>
    </row>
    <row r="55" spans="1:6" ht="18.75" x14ac:dyDescent="0.3">
      <c r="A55" s="7"/>
      <c r="B55" s="7"/>
      <c r="C55" s="20"/>
      <c r="D55" s="7"/>
      <c r="E55" s="26">
        <f t="shared" si="3"/>
        <v>0</v>
      </c>
      <c r="F55" s="15">
        <f t="shared" si="2"/>
        <v>0</v>
      </c>
    </row>
    <row r="56" spans="1:6" ht="18.75" x14ac:dyDescent="0.3">
      <c r="A56" s="7"/>
      <c r="B56" s="7"/>
      <c r="C56" s="20"/>
      <c r="D56" s="7"/>
      <c r="E56" s="26">
        <f t="shared" si="3"/>
        <v>0</v>
      </c>
      <c r="F56" s="15">
        <f t="shared" si="2"/>
        <v>0</v>
      </c>
    </row>
    <row r="57" spans="1:6" ht="18.75" x14ac:dyDescent="0.3">
      <c r="A57" s="7"/>
      <c r="B57" s="7"/>
      <c r="C57" s="20"/>
      <c r="D57" s="7"/>
      <c r="E57" s="26">
        <f t="shared" si="3"/>
        <v>0</v>
      </c>
      <c r="F57" s="15">
        <f t="shared" si="2"/>
        <v>0</v>
      </c>
    </row>
    <row r="58" spans="1:6" ht="19.5" thickBot="1" x14ac:dyDescent="0.35">
      <c r="A58" s="14" t="s">
        <v>31</v>
      </c>
      <c r="B58" s="13"/>
      <c r="C58" s="23"/>
      <c r="D58" s="13"/>
      <c r="E58" s="27">
        <f>SUM(E53:E57)</f>
        <v>0</v>
      </c>
      <c r="F58" s="15">
        <f t="shared" si="2"/>
        <v>0</v>
      </c>
    </row>
    <row r="59" spans="1:6" ht="9.75" customHeight="1" thickTop="1" x14ac:dyDescent="0.3">
      <c r="A59" s="13"/>
      <c r="B59" s="13"/>
      <c r="C59" s="23"/>
      <c r="D59" s="13"/>
      <c r="E59" s="23"/>
      <c r="F59" s="15"/>
    </row>
    <row r="60" spans="1:6" ht="18.75" x14ac:dyDescent="0.3">
      <c r="A60" s="4" t="s">
        <v>32</v>
      </c>
      <c r="B60" s="1"/>
      <c r="C60" s="18"/>
      <c r="D60" s="1"/>
      <c r="E60" s="29"/>
      <c r="F60" s="15"/>
    </row>
    <row r="61" spans="1:6" ht="18.75" x14ac:dyDescent="0.3">
      <c r="A61" s="7"/>
      <c r="B61" s="7"/>
      <c r="C61" s="20"/>
      <c r="D61" s="7"/>
      <c r="E61" s="26">
        <f t="shared" si="3"/>
        <v>0</v>
      </c>
      <c r="F61" s="15">
        <f t="shared" si="2"/>
        <v>0</v>
      </c>
    </row>
    <row r="62" spans="1:6" ht="18.75" x14ac:dyDescent="0.3">
      <c r="A62" s="7"/>
      <c r="B62" s="7"/>
      <c r="C62" s="20"/>
      <c r="D62" s="7"/>
      <c r="E62" s="26">
        <f t="shared" si="3"/>
        <v>0</v>
      </c>
      <c r="F62" s="15">
        <f t="shared" si="2"/>
        <v>0</v>
      </c>
    </row>
    <row r="63" spans="1:6" ht="18.75" x14ac:dyDescent="0.3">
      <c r="A63" s="7"/>
      <c r="B63" s="7"/>
      <c r="C63" s="20"/>
      <c r="D63" s="7"/>
      <c r="E63" s="26">
        <f t="shared" si="3"/>
        <v>0</v>
      </c>
      <c r="F63" s="15">
        <f t="shared" si="2"/>
        <v>0</v>
      </c>
    </row>
    <row r="64" spans="1:6" ht="18.75" x14ac:dyDescent="0.3">
      <c r="A64" s="7"/>
      <c r="B64" s="7"/>
      <c r="C64" s="20"/>
      <c r="D64" s="7"/>
      <c r="E64" s="26"/>
      <c r="F64" s="15">
        <f t="shared" si="2"/>
        <v>0</v>
      </c>
    </row>
    <row r="65" spans="1:6" s="6" customFormat="1" ht="19.5" thickBot="1" x14ac:dyDescent="0.35">
      <c r="A65" s="14" t="s">
        <v>33</v>
      </c>
      <c r="B65" s="13"/>
      <c r="C65" s="23"/>
      <c r="D65" s="13"/>
      <c r="E65" s="27">
        <f>SUM(E61:E64)</f>
        <v>0</v>
      </c>
      <c r="F65" s="15">
        <f t="shared" si="2"/>
        <v>0</v>
      </c>
    </row>
    <row r="66" spans="1:6" s="6" customFormat="1" ht="10.5" customHeight="1" thickTop="1" x14ac:dyDescent="0.3">
      <c r="A66" s="13"/>
      <c r="B66" s="13"/>
      <c r="C66" s="23"/>
      <c r="D66" s="13"/>
      <c r="E66" s="23"/>
      <c r="F66" s="15"/>
    </row>
    <row r="67" spans="1:6" ht="19.5" thickBot="1" x14ac:dyDescent="0.35">
      <c r="A67" s="4" t="s">
        <v>34</v>
      </c>
      <c r="B67" s="1"/>
      <c r="C67" s="18"/>
      <c r="D67" s="1"/>
      <c r="E67" s="30">
        <f>+E20+E27+E32+E38+E43+E50+E58+E65</f>
        <v>0</v>
      </c>
      <c r="F67" s="15">
        <f t="shared" si="2"/>
        <v>0</v>
      </c>
    </row>
    <row r="68" spans="1:6" ht="19.5" thickTop="1" x14ac:dyDescent="0.3">
      <c r="A68" s="1"/>
      <c r="B68" s="1"/>
      <c r="C68" s="18"/>
      <c r="D68" s="1"/>
      <c r="E68" s="18"/>
      <c r="F68" s="15"/>
    </row>
    <row r="69" spans="1:6" ht="19.5" thickBot="1" x14ac:dyDescent="0.35">
      <c r="A69" s="4" t="s">
        <v>35</v>
      </c>
      <c r="B69" s="1"/>
      <c r="C69" s="18"/>
      <c r="D69" s="1"/>
      <c r="E69" s="25">
        <f>+E11-E67</f>
        <v>7.5</v>
      </c>
      <c r="F69" s="15">
        <f t="shared" si="2"/>
        <v>1</v>
      </c>
    </row>
    <row r="70" spans="1:6" ht="19.5" thickTop="1" x14ac:dyDescent="0.3">
      <c r="A70" s="4"/>
      <c r="B70" s="1"/>
      <c r="C70" s="18"/>
      <c r="D70" s="1"/>
      <c r="E70" s="18"/>
      <c r="F70" s="15"/>
    </row>
    <row r="71" spans="1:6" ht="18.75" x14ac:dyDescent="0.3">
      <c r="A71" s="1" t="s">
        <v>36</v>
      </c>
      <c r="B71" s="1"/>
      <c r="C71" s="18"/>
      <c r="D71" s="8">
        <f>0.15+0.05+0.1</f>
        <v>0.30000000000000004</v>
      </c>
      <c r="E71" s="31">
        <f>+E69*D71</f>
        <v>2.2500000000000004</v>
      </c>
      <c r="F71" s="15">
        <f t="shared" si="2"/>
        <v>0.30000000000000004</v>
      </c>
    </row>
    <row r="72" spans="1:6" ht="18.75" x14ac:dyDescent="0.3">
      <c r="A72" s="4"/>
      <c r="B72" s="1"/>
      <c r="C72" s="18"/>
      <c r="D72" s="1"/>
      <c r="E72" s="18"/>
      <c r="F72" s="15"/>
    </row>
    <row r="73" spans="1:6" ht="19.5" thickBot="1" x14ac:dyDescent="0.35">
      <c r="A73" s="4" t="s">
        <v>37</v>
      </c>
      <c r="B73" s="1"/>
      <c r="C73" s="18"/>
      <c r="D73" s="1"/>
      <c r="E73" s="30">
        <f>+E69-E71</f>
        <v>5.25</v>
      </c>
      <c r="F73" s="15">
        <f t="shared" si="2"/>
        <v>0.7</v>
      </c>
    </row>
    <row r="74" spans="1:6" ht="19.5" thickTop="1" x14ac:dyDescent="0.3">
      <c r="A74" s="1"/>
      <c r="B74" s="1"/>
      <c r="C74" s="18"/>
      <c r="D74" s="1"/>
      <c r="E74" s="18"/>
    </row>
    <row r="75" spans="1:6" ht="40.5" customHeight="1" x14ac:dyDescent="0.3">
      <c r="A75" s="32" t="s">
        <v>38</v>
      </c>
      <c r="B75" s="32"/>
      <c r="C75" s="32"/>
      <c r="D75" s="32"/>
      <c r="E75" s="32"/>
    </row>
  </sheetData>
  <mergeCells count="2">
    <mergeCell ref="A75:E75"/>
    <mergeCell ref="A1:E1"/>
  </mergeCells>
  <pageMargins left="0.7" right="0.7" top="0.75" bottom="0.75" header="0.3" footer="0.3"/>
  <pageSetup scale="96" orientation="portrait" horizontalDpi="1200" verticalDpi="1200" r:id="rId1"/>
  <rowBreaks count="1" manualBreakCount="1">
    <brk id="3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zoomScaleSheetLayoutView="100" workbookViewId="0">
      <selection activeCell="A29" sqref="A29"/>
    </sheetView>
  </sheetViews>
  <sheetFormatPr defaultColWidth="8.85546875" defaultRowHeight="15" x14ac:dyDescent="0.25"/>
  <cols>
    <col min="1" max="1" width="35.140625" customWidth="1"/>
    <col min="2" max="2" width="11" customWidth="1"/>
    <col min="4" max="4" width="10.140625" customWidth="1"/>
    <col min="5" max="5" width="15.140625" customWidth="1"/>
    <col min="6" max="6" width="9.85546875" customWidth="1"/>
  </cols>
  <sheetData>
    <row r="1" spans="1:6" ht="26.25" x14ac:dyDescent="0.4">
      <c r="A1" s="33" t="s">
        <v>39</v>
      </c>
      <c r="B1" s="33"/>
      <c r="C1" s="33"/>
      <c r="D1" s="33"/>
      <c r="E1" s="33"/>
    </row>
    <row r="3" spans="1:6" ht="37.5" x14ac:dyDescent="0.3">
      <c r="A3" s="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6" t="s">
        <v>6</v>
      </c>
    </row>
    <row r="4" spans="1:6" ht="18.75" x14ac:dyDescent="0.3">
      <c r="A4" s="4" t="s">
        <v>7</v>
      </c>
      <c r="B4" s="1"/>
      <c r="C4" s="1"/>
      <c r="D4" s="1"/>
      <c r="E4" s="1"/>
    </row>
    <row r="5" spans="1:6" ht="23.25" x14ac:dyDescent="0.25">
      <c r="A5" s="2" t="s">
        <v>8</v>
      </c>
      <c r="B5" s="3" t="s">
        <v>40</v>
      </c>
      <c r="C5" s="3" t="s">
        <v>10</v>
      </c>
      <c r="D5" s="3" t="s">
        <v>11</v>
      </c>
      <c r="E5" s="3" t="s">
        <v>12</v>
      </c>
    </row>
    <row r="6" spans="1:6" ht="18.75" x14ac:dyDescent="0.3">
      <c r="A6" s="7"/>
      <c r="B6" s="7"/>
      <c r="C6" s="7">
        <v>2</v>
      </c>
      <c r="D6" s="7">
        <v>3</v>
      </c>
      <c r="E6" s="34">
        <f>+C6*D6</f>
        <v>6</v>
      </c>
      <c r="F6" s="15">
        <f>+E6/$E$11</f>
        <v>1</v>
      </c>
    </row>
    <row r="7" spans="1:6" ht="18.75" x14ac:dyDescent="0.3">
      <c r="A7" s="7"/>
      <c r="B7" s="7"/>
      <c r="C7" s="7"/>
      <c r="D7" s="7"/>
      <c r="E7" s="34">
        <f t="shared" ref="E7:E10" si="0">+C7*D7</f>
        <v>0</v>
      </c>
      <c r="F7" s="15">
        <f t="shared" ref="F7:F11" si="1">+E7/$E$11</f>
        <v>0</v>
      </c>
    </row>
    <row r="8" spans="1:6" ht="18.75" x14ac:dyDescent="0.3">
      <c r="A8" s="7"/>
      <c r="B8" s="7"/>
      <c r="C8" s="7"/>
      <c r="D8" s="7"/>
      <c r="E8" s="34">
        <f t="shared" si="0"/>
        <v>0</v>
      </c>
      <c r="F8" s="15">
        <f t="shared" si="1"/>
        <v>0</v>
      </c>
    </row>
    <row r="9" spans="1:6" ht="18.75" x14ac:dyDescent="0.3">
      <c r="A9" s="7"/>
      <c r="B9" s="7"/>
      <c r="C9" s="7"/>
      <c r="D9" s="7"/>
      <c r="E9" s="34">
        <f t="shared" si="0"/>
        <v>0</v>
      </c>
      <c r="F9" s="15">
        <f t="shared" si="1"/>
        <v>0</v>
      </c>
    </row>
    <row r="10" spans="1:6" ht="18.75" x14ac:dyDescent="0.3">
      <c r="A10" s="7"/>
      <c r="B10" s="7"/>
      <c r="C10" s="7"/>
      <c r="D10" s="7"/>
      <c r="E10" s="34">
        <f t="shared" si="0"/>
        <v>0</v>
      </c>
      <c r="F10" s="15">
        <f t="shared" si="1"/>
        <v>0</v>
      </c>
    </row>
    <row r="11" spans="1:6" ht="19.5" thickBot="1" x14ac:dyDescent="0.35">
      <c r="A11" s="4" t="s">
        <v>15</v>
      </c>
      <c r="E11" s="35">
        <f>SUM(E6:E10)</f>
        <v>6</v>
      </c>
      <c r="F11" s="15">
        <f t="shared" si="1"/>
        <v>1</v>
      </c>
    </row>
    <row r="12" spans="1:6" ht="15.75" thickTop="1" x14ac:dyDescent="0.25"/>
    <row r="13" spans="1:6" ht="18.75" x14ac:dyDescent="0.3">
      <c r="A13" s="5" t="s">
        <v>16</v>
      </c>
      <c r="B13" s="9" t="s">
        <v>2</v>
      </c>
      <c r="C13" s="9" t="s">
        <v>3</v>
      </c>
      <c r="D13" s="9" t="s">
        <v>4</v>
      </c>
      <c r="E13" s="9" t="s">
        <v>17</v>
      </c>
    </row>
    <row r="14" spans="1:6" ht="18.75" x14ac:dyDescent="0.3">
      <c r="A14" s="4" t="s">
        <v>41</v>
      </c>
      <c r="B14" s="1"/>
      <c r="C14" s="1"/>
      <c r="D14" s="1"/>
      <c r="E14" s="1"/>
    </row>
    <row r="15" spans="1:6" ht="18.75" x14ac:dyDescent="0.3">
      <c r="A15" s="7"/>
      <c r="B15" s="7"/>
      <c r="C15" s="7"/>
      <c r="D15" s="7"/>
      <c r="E15" s="34">
        <f>+C15*D15</f>
        <v>0</v>
      </c>
      <c r="F15" s="15">
        <f t="shared" ref="F15:F73" si="2">+E15/$E$11</f>
        <v>0</v>
      </c>
    </row>
    <row r="16" spans="1:6" ht="18.75" x14ac:dyDescent="0.3">
      <c r="A16" s="7"/>
      <c r="B16" s="7"/>
      <c r="C16" s="7"/>
      <c r="D16" s="7"/>
      <c r="E16" s="34">
        <f t="shared" ref="E16:E63" si="3">+C16*D16</f>
        <v>0</v>
      </c>
      <c r="F16" s="15">
        <f t="shared" si="2"/>
        <v>0</v>
      </c>
    </row>
    <row r="17" spans="1:6" ht="18.75" x14ac:dyDescent="0.3">
      <c r="A17" s="7"/>
      <c r="B17" s="7"/>
      <c r="C17" s="7"/>
      <c r="D17" s="7"/>
      <c r="E17" s="34">
        <f t="shared" si="3"/>
        <v>0</v>
      </c>
      <c r="F17" s="15">
        <f t="shared" si="2"/>
        <v>0</v>
      </c>
    </row>
    <row r="18" spans="1:6" ht="18.75" x14ac:dyDescent="0.3">
      <c r="A18" s="7"/>
      <c r="B18" s="7"/>
      <c r="C18" s="7"/>
      <c r="D18" s="7"/>
      <c r="E18" s="34">
        <f t="shared" si="3"/>
        <v>0</v>
      </c>
      <c r="F18" s="15">
        <f t="shared" si="2"/>
        <v>0</v>
      </c>
    </row>
    <row r="19" spans="1:6" ht="18.75" x14ac:dyDescent="0.3">
      <c r="A19" s="7"/>
      <c r="B19" s="7"/>
      <c r="C19" s="7"/>
      <c r="D19" s="7"/>
      <c r="E19" s="36">
        <f t="shared" si="3"/>
        <v>0</v>
      </c>
      <c r="F19" s="15">
        <f t="shared" si="2"/>
        <v>0</v>
      </c>
    </row>
    <row r="20" spans="1:6" ht="19.5" thickBot="1" x14ac:dyDescent="0.35">
      <c r="A20" s="10" t="s">
        <v>42</v>
      </c>
      <c r="B20" s="1"/>
      <c r="C20" s="1"/>
      <c r="D20" s="1"/>
      <c r="E20" s="37">
        <f>SUM(E15:E19)</f>
        <v>0</v>
      </c>
      <c r="F20" s="15">
        <f t="shared" si="2"/>
        <v>0</v>
      </c>
    </row>
    <row r="21" spans="1:6" s="12" customFormat="1" ht="15.75" thickTop="1" x14ac:dyDescent="0.25">
      <c r="A21" s="11"/>
      <c r="E21" s="38"/>
      <c r="F21" s="15"/>
    </row>
    <row r="22" spans="1:6" ht="18.75" x14ac:dyDescent="0.3">
      <c r="A22" s="4" t="s">
        <v>43</v>
      </c>
      <c r="B22" s="1"/>
      <c r="C22" s="1"/>
      <c r="D22" s="1"/>
      <c r="E22" s="39"/>
      <c r="F22" s="15"/>
    </row>
    <row r="23" spans="1:6" ht="18.75" x14ac:dyDescent="0.3">
      <c r="A23" s="7"/>
      <c r="B23" s="7"/>
      <c r="C23" s="7"/>
      <c r="D23" s="7"/>
      <c r="E23" s="36">
        <f t="shared" si="3"/>
        <v>0</v>
      </c>
      <c r="F23" s="15">
        <f t="shared" si="2"/>
        <v>0</v>
      </c>
    </row>
    <row r="24" spans="1:6" ht="18.75" x14ac:dyDescent="0.3">
      <c r="A24" s="7"/>
      <c r="B24" s="7"/>
      <c r="C24" s="7"/>
      <c r="D24" s="7"/>
      <c r="E24" s="36">
        <f t="shared" si="3"/>
        <v>0</v>
      </c>
      <c r="F24" s="15">
        <f t="shared" si="2"/>
        <v>0</v>
      </c>
    </row>
    <row r="25" spans="1:6" ht="18.75" x14ac:dyDescent="0.3">
      <c r="A25" s="7"/>
      <c r="B25" s="7"/>
      <c r="C25" s="7"/>
      <c r="D25" s="7"/>
      <c r="E25" s="36">
        <f t="shared" si="3"/>
        <v>0</v>
      </c>
      <c r="F25" s="15">
        <f t="shared" si="2"/>
        <v>0</v>
      </c>
    </row>
    <row r="26" spans="1:6" ht="18.75" x14ac:dyDescent="0.3">
      <c r="A26" s="7"/>
      <c r="B26" s="7"/>
      <c r="C26" s="7"/>
      <c r="D26" s="7"/>
      <c r="E26" s="36">
        <f t="shared" si="3"/>
        <v>0</v>
      </c>
      <c r="F26" s="15">
        <f t="shared" si="2"/>
        <v>0</v>
      </c>
    </row>
    <row r="27" spans="1:6" ht="19.5" thickBot="1" x14ac:dyDescent="0.35">
      <c r="A27" s="14" t="s">
        <v>44</v>
      </c>
      <c r="B27" s="13"/>
      <c r="C27" s="13"/>
      <c r="D27" s="13"/>
      <c r="E27" s="37">
        <f>SUM(E23:E26)</f>
        <v>0</v>
      </c>
      <c r="F27" s="15">
        <f t="shared" si="2"/>
        <v>0</v>
      </c>
    </row>
    <row r="28" spans="1:6" ht="10.5" customHeight="1" thickTop="1" x14ac:dyDescent="0.3">
      <c r="A28" s="13"/>
      <c r="B28" s="13"/>
      <c r="C28" s="13"/>
      <c r="D28" s="13"/>
      <c r="E28" s="13"/>
      <c r="F28" s="15"/>
    </row>
    <row r="29" spans="1:6" ht="18.75" x14ac:dyDescent="0.3">
      <c r="A29" s="4" t="s">
        <v>45</v>
      </c>
      <c r="B29" s="1"/>
      <c r="C29" s="1"/>
      <c r="D29" s="1"/>
      <c r="E29" s="39"/>
      <c r="F29" s="15"/>
    </row>
    <row r="30" spans="1:6" ht="18.75" x14ac:dyDescent="0.3">
      <c r="A30" s="7"/>
      <c r="B30" s="7"/>
      <c r="C30" s="7"/>
      <c r="D30" s="7"/>
      <c r="E30" s="36">
        <f t="shared" si="3"/>
        <v>0</v>
      </c>
      <c r="F30" s="15">
        <f t="shared" si="2"/>
        <v>0</v>
      </c>
    </row>
    <row r="31" spans="1:6" ht="18.75" x14ac:dyDescent="0.3">
      <c r="A31" s="7"/>
      <c r="B31" s="7"/>
      <c r="C31" s="7"/>
      <c r="D31" s="7"/>
      <c r="E31" s="36">
        <f t="shared" si="3"/>
        <v>0</v>
      </c>
      <c r="F31" s="15">
        <f t="shared" si="2"/>
        <v>0</v>
      </c>
    </row>
    <row r="32" spans="1:6" ht="19.5" thickBot="1" x14ac:dyDescent="0.35">
      <c r="A32" s="14" t="s">
        <v>46</v>
      </c>
      <c r="B32" s="13"/>
      <c r="C32" s="13"/>
      <c r="D32" s="13"/>
      <c r="E32" s="37">
        <f>SUM(E30:E31)</f>
        <v>0</v>
      </c>
      <c r="F32" s="15">
        <f t="shared" si="2"/>
        <v>0</v>
      </c>
    </row>
    <row r="33" spans="1:6" ht="10.5" customHeight="1" thickTop="1" x14ac:dyDescent="0.3">
      <c r="A33" s="13"/>
      <c r="B33" s="13"/>
      <c r="C33" s="13"/>
      <c r="D33" s="13"/>
      <c r="E33" s="13"/>
      <c r="F33" s="15">
        <f t="shared" si="2"/>
        <v>0</v>
      </c>
    </row>
    <row r="34" spans="1:6" ht="18.75" x14ac:dyDescent="0.3">
      <c r="A34" s="4" t="s">
        <v>47</v>
      </c>
      <c r="B34" s="1"/>
      <c r="C34" s="1"/>
      <c r="D34" s="1"/>
      <c r="E34" s="39"/>
      <c r="F34" s="15">
        <f t="shared" si="2"/>
        <v>0</v>
      </c>
    </row>
    <row r="35" spans="1:6" ht="18.75" x14ac:dyDescent="0.3">
      <c r="A35" s="7"/>
      <c r="B35" s="7"/>
      <c r="C35" s="7"/>
      <c r="D35" s="7"/>
      <c r="E35" s="36">
        <f t="shared" si="3"/>
        <v>0</v>
      </c>
      <c r="F35" s="15">
        <f t="shared" si="2"/>
        <v>0</v>
      </c>
    </row>
    <row r="36" spans="1:6" ht="18.75" x14ac:dyDescent="0.3">
      <c r="A36" s="7"/>
      <c r="B36" s="7"/>
      <c r="C36" s="7"/>
      <c r="D36" s="7"/>
      <c r="E36" s="36">
        <f t="shared" si="3"/>
        <v>0</v>
      </c>
      <c r="F36" s="15">
        <f t="shared" si="2"/>
        <v>0</v>
      </c>
    </row>
    <row r="37" spans="1:6" ht="18.75" x14ac:dyDescent="0.3">
      <c r="A37" s="7"/>
      <c r="B37" s="7"/>
      <c r="C37" s="7"/>
      <c r="D37" s="7"/>
      <c r="E37" s="36">
        <f t="shared" si="3"/>
        <v>0</v>
      </c>
      <c r="F37" s="15">
        <f t="shared" si="2"/>
        <v>0</v>
      </c>
    </row>
    <row r="38" spans="1:6" ht="19.5" thickBot="1" x14ac:dyDescent="0.35">
      <c r="A38" s="14" t="s">
        <v>48</v>
      </c>
      <c r="B38" s="13"/>
      <c r="C38" s="13"/>
      <c r="D38" s="13"/>
      <c r="E38" s="37">
        <f>SUM(E35:E37)</f>
        <v>0</v>
      </c>
      <c r="F38" s="15">
        <f t="shared" si="2"/>
        <v>0</v>
      </c>
    </row>
    <row r="39" spans="1:6" ht="10.5" customHeight="1" thickTop="1" x14ac:dyDescent="0.3">
      <c r="A39" s="13"/>
      <c r="B39" s="13"/>
      <c r="C39" s="13"/>
      <c r="D39" s="13"/>
      <c r="E39" s="13"/>
      <c r="F39" s="15"/>
    </row>
    <row r="40" spans="1:6" ht="18.75" x14ac:dyDescent="0.3">
      <c r="A40" s="4" t="s">
        <v>22</v>
      </c>
      <c r="B40" s="1"/>
      <c r="C40" s="1"/>
      <c r="D40" s="1"/>
      <c r="E40" s="39"/>
      <c r="F40" s="15"/>
    </row>
    <row r="41" spans="1:6" ht="18.75" x14ac:dyDescent="0.3">
      <c r="A41" s="7"/>
      <c r="B41" s="7"/>
      <c r="C41" s="7"/>
      <c r="D41" s="7"/>
      <c r="E41" s="36">
        <f t="shared" si="3"/>
        <v>0</v>
      </c>
      <c r="F41" s="15">
        <f t="shared" si="2"/>
        <v>0</v>
      </c>
    </row>
    <row r="42" spans="1:6" ht="18.75" x14ac:dyDescent="0.3">
      <c r="A42" s="7"/>
      <c r="B42" s="7"/>
      <c r="C42" s="7"/>
      <c r="D42" s="7"/>
      <c r="E42" s="36">
        <f t="shared" si="3"/>
        <v>0</v>
      </c>
      <c r="F42" s="15">
        <f t="shared" si="2"/>
        <v>0</v>
      </c>
    </row>
    <row r="43" spans="1:6" ht="19.5" thickBot="1" x14ac:dyDescent="0.35">
      <c r="A43" s="14" t="s">
        <v>49</v>
      </c>
      <c r="B43" s="13"/>
      <c r="C43" s="13"/>
      <c r="D43" s="13"/>
      <c r="E43" s="37">
        <f>SUM(E41:E42)</f>
        <v>0</v>
      </c>
      <c r="F43" s="15">
        <f t="shared" si="2"/>
        <v>0</v>
      </c>
    </row>
    <row r="44" spans="1:6" ht="9.75" customHeight="1" thickTop="1" x14ac:dyDescent="0.3">
      <c r="A44" s="13"/>
      <c r="B44" s="13"/>
      <c r="C44" s="13"/>
      <c r="D44" s="13"/>
      <c r="E44" s="13"/>
      <c r="F44" s="15"/>
    </row>
    <row r="45" spans="1:6" ht="18.75" x14ac:dyDescent="0.3">
      <c r="A45" s="4" t="s">
        <v>28</v>
      </c>
      <c r="B45" s="1"/>
      <c r="C45" s="1"/>
      <c r="D45" s="1"/>
      <c r="E45" s="39"/>
      <c r="F45" s="15"/>
    </row>
    <row r="46" spans="1:6" ht="18.75" x14ac:dyDescent="0.3">
      <c r="A46" s="7"/>
      <c r="B46" s="7"/>
      <c r="C46" s="7"/>
      <c r="D46" s="7"/>
      <c r="E46" s="36">
        <f t="shared" si="3"/>
        <v>0</v>
      </c>
      <c r="F46" s="15">
        <f t="shared" si="2"/>
        <v>0</v>
      </c>
    </row>
    <row r="47" spans="1:6" ht="18.75" x14ac:dyDescent="0.3">
      <c r="A47" s="7"/>
      <c r="B47" s="7"/>
      <c r="C47" s="7"/>
      <c r="D47" s="7"/>
      <c r="E47" s="36">
        <f t="shared" si="3"/>
        <v>0</v>
      </c>
      <c r="F47" s="15">
        <f t="shared" si="2"/>
        <v>0</v>
      </c>
    </row>
    <row r="48" spans="1:6" ht="18.75" x14ac:dyDescent="0.3">
      <c r="A48" s="7"/>
      <c r="B48" s="7"/>
      <c r="C48" s="7"/>
      <c r="D48" s="7"/>
      <c r="E48" s="36">
        <f t="shared" si="3"/>
        <v>0</v>
      </c>
      <c r="F48" s="15">
        <f t="shared" si="2"/>
        <v>0</v>
      </c>
    </row>
    <row r="49" spans="1:6" ht="18.75" x14ac:dyDescent="0.3">
      <c r="A49" s="7"/>
      <c r="B49" s="7"/>
      <c r="C49" s="7"/>
      <c r="D49" s="7"/>
      <c r="E49" s="36">
        <f t="shared" si="3"/>
        <v>0</v>
      </c>
      <c r="F49" s="15">
        <f t="shared" si="2"/>
        <v>0</v>
      </c>
    </row>
    <row r="50" spans="1:6" ht="19.5" thickBot="1" x14ac:dyDescent="0.35">
      <c r="A50" s="14" t="s">
        <v>29</v>
      </c>
      <c r="B50" s="13"/>
      <c r="C50" s="13"/>
      <c r="D50" s="13"/>
      <c r="E50" s="37">
        <f>SUM(E46:E49)</f>
        <v>0</v>
      </c>
      <c r="F50" s="15">
        <f t="shared" si="2"/>
        <v>0</v>
      </c>
    </row>
    <row r="51" spans="1:6" ht="10.5" customHeight="1" thickTop="1" x14ac:dyDescent="0.3">
      <c r="A51" s="13"/>
      <c r="B51" s="13"/>
      <c r="C51" s="13"/>
      <c r="D51" s="13"/>
      <c r="E51" s="13"/>
      <c r="F51" s="15"/>
    </row>
    <row r="52" spans="1:6" ht="18.75" x14ac:dyDescent="0.3">
      <c r="A52" s="4" t="s">
        <v>50</v>
      </c>
      <c r="B52" s="1"/>
      <c r="C52" s="1"/>
      <c r="D52" s="1"/>
      <c r="E52" s="39"/>
      <c r="F52" s="15"/>
    </row>
    <row r="53" spans="1:6" ht="18.75" x14ac:dyDescent="0.3">
      <c r="A53" s="7"/>
      <c r="B53" s="7"/>
      <c r="C53" s="7"/>
      <c r="D53" s="7"/>
      <c r="E53" s="36">
        <f t="shared" si="3"/>
        <v>0</v>
      </c>
      <c r="F53" s="15">
        <f t="shared" si="2"/>
        <v>0</v>
      </c>
    </row>
    <row r="54" spans="1:6" ht="18.75" x14ac:dyDescent="0.3">
      <c r="A54" s="7"/>
      <c r="B54" s="7"/>
      <c r="C54" s="7"/>
      <c r="D54" s="7"/>
      <c r="E54" s="36">
        <f t="shared" si="3"/>
        <v>0</v>
      </c>
      <c r="F54" s="15">
        <f t="shared" si="2"/>
        <v>0</v>
      </c>
    </row>
    <row r="55" spans="1:6" ht="18.75" x14ac:dyDescent="0.3">
      <c r="A55" s="7"/>
      <c r="B55" s="7"/>
      <c r="C55" s="7"/>
      <c r="D55" s="7"/>
      <c r="E55" s="36">
        <f t="shared" si="3"/>
        <v>0</v>
      </c>
      <c r="F55" s="15">
        <f t="shared" si="2"/>
        <v>0</v>
      </c>
    </row>
    <row r="56" spans="1:6" ht="18.75" x14ac:dyDescent="0.3">
      <c r="A56" s="7"/>
      <c r="B56" s="7"/>
      <c r="C56" s="7"/>
      <c r="D56" s="7"/>
      <c r="E56" s="36">
        <f t="shared" si="3"/>
        <v>0</v>
      </c>
      <c r="F56" s="15">
        <f t="shared" si="2"/>
        <v>0</v>
      </c>
    </row>
    <row r="57" spans="1:6" ht="18.75" x14ac:dyDescent="0.3">
      <c r="A57" s="7"/>
      <c r="B57" s="7"/>
      <c r="C57" s="7"/>
      <c r="D57" s="7"/>
      <c r="E57" s="36">
        <f t="shared" si="3"/>
        <v>0</v>
      </c>
      <c r="F57" s="15">
        <f t="shared" si="2"/>
        <v>0</v>
      </c>
    </row>
    <row r="58" spans="1:6" ht="19.5" thickBot="1" x14ac:dyDescent="0.35">
      <c r="A58" s="14" t="s">
        <v>51</v>
      </c>
      <c r="B58" s="13"/>
      <c r="C58" s="13"/>
      <c r="D58" s="13"/>
      <c r="E58" s="37">
        <f>SUM(E53:E57)</f>
        <v>0</v>
      </c>
      <c r="F58" s="15">
        <f t="shared" si="2"/>
        <v>0</v>
      </c>
    </row>
    <row r="59" spans="1:6" ht="9.75" customHeight="1" thickTop="1" x14ac:dyDescent="0.3">
      <c r="A59" s="13"/>
      <c r="B59" s="13"/>
      <c r="C59" s="13"/>
      <c r="D59" s="13"/>
      <c r="E59" s="13"/>
      <c r="F59" s="15"/>
    </row>
    <row r="60" spans="1:6" ht="18.75" x14ac:dyDescent="0.3">
      <c r="A60" s="4" t="s">
        <v>52</v>
      </c>
      <c r="B60" s="1"/>
      <c r="C60" s="1"/>
      <c r="D60" s="1"/>
      <c r="E60" s="39"/>
      <c r="F60" s="15"/>
    </row>
    <row r="61" spans="1:6" ht="18.75" x14ac:dyDescent="0.3">
      <c r="A61" s="7"/>
      <c r="B61" s="7"/>
      <c r="C61" s="7"/>
      <c r="D61" s="7"/>
      <c r="E61" s="36">
        <f t="shared" si="3"/>
        <v>0</v>
      </c>
      <c r="F61" s="15">
        <f t="shared" si="2"/>
        <v>0</v>
      </c>
    </row>
    <row r="62" spans="1:6" ht="18.75" x14ac:dyDescent="0.3">
      <c r="A62" s="7"/>
      <c r="B62" s="7"/>
      <c r="C62" s="7"/>
      <c r="D62" s="7"/>
      <c r="E62" s="36">
        <f t="shared" si="3"/>
        <v>0</v>
      </c>
      <c r="F62" s="15">
        <f t="shared" si="2"/>
        <v>0</v>
      </c>
    </row>
    <row r="63" spans="1:6" ht="18.75" x14ac:dyDescent="0.3">
      <c r="A63" s="7"/>
      <c r="B63" s="7"/>
      <c r="C63" s="7"/>
      <c r="D63" s="7"/>
      <c r="E63" s="36">
        <f t="shared" si="3"/>
        <v>0</v>
      </c>
      <c r="F63" s="15">
        <f t="shared" si="2"/>
        <v>0</v>
      </c>
    </row>
    <row r="64" spans="1:6" ht="18.75" x14ac:dyDescent="0.3">
      <c r="A64" s="7"/>
      <c r="B64" s="7"/>
      <c r="C64" s="7"/>
      <c r="D64" s="7"/>
      <c r="E64" s="36"/>
      <c r="F64" s="15">
        <f t="shared" si="2"/>
        <v>0</v>
      </c>
    </row>
    <row r="65" spans="1:6" s="6" customFormat="1" ht="19.5" thickBot="1" x14ac:dyDescent="0.35">
      <c r="A65" s="14" t="s">
        <v>53</v>
      </c>
      <c r="B65" s="13"/>
      <c r="C65" s="13"/>
      <c r="D65" s="13"/>
      <c r="E65" s="37">
        <f>SUM(E61:E64)</f>
        <v>0</v>
      </c>
      <c r="F65" s="15">
        <f t="shared" si="2"/>
        <v>0</v>
      </c>
    </row>
    <row r="66" spans="1:6" s="6" customFormat="1" ht="10.5" customHeight="1" thickTop="1" x14ac:dyDescent="0.3">
      <c r="A66" s="13"/>
      <c r="B66" s="13"/>
      <c r="C66" s="13"/>
      <c r="D66" s="13"/>
      <c r="E66" s="13"/>
      <c r="F66" s="15"/>
    </row>
    <row r="67" spans="1:6" ht="19.5" thickBot="1" x14ac:dyDescent="0.35">
      <c r="A67" s="4" t="s">
        <v>34</v>
      </c>
      <c r="B67" s="1"/>
      <c r="C67" s="1"/>
      <c r="D67" s="1"/>
      <c r="E67" s="40">
        <f>+E20+E27+E32+E38+E43+E50+E58+E65</f>
        <v>0</v>
      </c>
      <c r="F67" s="15">
        <f t="shared" si="2"/>
        <v>0</v>
      </c>
    </row>
    <row r="68" spans="1:6" ht="19.5" thickTop="1" x14ac:dyDescent="0.3">
      <c r="A68" s="1"/>
      <c r="B68" s="1"/>
      <c r="C68" s="1"/>
      <c r="D68" s="1"/>
      <c r="E68" s="1"/>
      <c r="F68" s="15"/>
    </row>
    <row r="69" spans="1:6" ht="19.5" thickBot="1" x14ac:dyDescent="0.35">
      <c r="A69" s="4" t="s">
        <v>35</v>
      </c>
      <c r="B69" s="1"/>
      <c r="C69" s="1"/>
      <c r="D69" s="1"/>
      <c r="E69" s="35">
        <f>+E11-E67</f>
        <v>6</v>
      </c>
      <c r="F69" s="15">
        <f t="shared" si="2"/>
        <v>1</v>
      </c>
    </row>
    <row r="70" spans="1:6" ht="19.5" thickTop="1" x14ac:dyDescent="0.3">
      <c r="A70" s="4"/>
      <c r="B70" s="1"/>
      <c r="C70" s="1"/>
      <c r="D70" s="1"/>
      <c r="E70" s="1"/>
      <c r="F70" s="15"/>
    </row>
    <row r="71" spans="1:6" ht="18.75" x14ac:dyDescent="0.3">
      <c r="A71" s="1" t="s">
        <v>36</v>
      </c>
      <c r="B71" s="1"/>
      <c r="C71" s="1"/>
      <c r="D71" s="8">
        <f>0.15+0.05+0.1</f>
        <v>0.30000000000000004</v>
      </c>
      <c r="E71" s="41">
        <f>+E69*D71</f>
        <v>1.8000000000000003</v>
      </c>
      <c r="F71" s="15">
        <f t="shared" si="2"/>
        <v>0.30000000000000004</v>
      </c>
    </row>
    <row r="72" spans="1:6" ht="18.75" x14ac:dyDescent="0.3">
      <c r="A72" s="4"/>
      <c r="B72" s="1"/>
      <c r="C72" s="1"/>
      <c r="D72" s="1"/>
      <c r="E72" s="1"/>
      <c r="F72" s="15"/>
    </row>
    <row r="73" spans="1:6" ht="19.5" thickBot="1" x14ac:dyDescent="0.35">
      <c r="A73" s="4" t="s">
        <v>37</v>
      </c>
      <c r="B73" s="1"/>
      <c r="C73" s="1"/>
      <c r="D73" s="1"/>
      <c r="E73" s="40">
        <f>+E69-E71</f>
        <v>4.1999999999999993</v>
      </c>
      <c r="F73" s="15">
        <f t="shared" si="2"/>
        <v>0.69999999999999984</v>
      </c>
    </row>
    <row r="74" spans="1:6" ht="19.5" thickTop="1" x14ac:dyDescent="0.3">
      <c r="A74" s="1"/>
      <c r="B74" s="1"/>
      <c r="C74" s="1"/>
      <c r="D74" s="1"/>
      <c r="E74" s="1"/>
    </row>
    <row r="75" spans="1:6" ht="40.5" customHeight="1" x14ac:dyDescent="0.3">
      <c r="A75" s="32" t="s">
        <v>38</v>
      </c>
      <c r="B75" s="32"/>
      <c r="C75" s="32"/>
      <c r="D75" s="32"/>
      <c r="E75" s="32"/>
    </row>
  </sheetData>
  <mergeCells count="2">
    <mergeCell ref="A1:E1"/>
    <mergeCell ref="A75:E75"/>
  </mergeCells>
  <pageMargins left="0.7" right="0.7" top="0.75" bottom="0.75" header="0.3" footer="0.3"/>
  <pageSetup scale="96" orientation="portrait" horizontalDpi="1200" verticalDpi="1200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0" zoomScaleNormal="80" workbookViewId="0">
      <pane xSplit="1" ySplit="11" topLeftCell="B12" activePane="bottomRight" state="frozen"/>
      <selection pane="topRight" activeCell="C1" sqref="C1"/>
      <selection pane="bottomLeft" activeCell="A5" sqref="A5"/>
      <selection pane="bottomRight" activeCell="F28" sqref="F28"/>
    </sheetView>
  </sheetViews>
  <sheetFormatPr defaultRowHeight="12.75" x14ac:dyDescent="0.2"/>
  <cols>
    <col min="1" max="1" width="35.85546875" style="43" customWidth="1"/>
    <col min="2" max="2" width="14" style="43" bestFit="1" customWidth="1"/>
    <col min="3" max="3" width="10.28515625" style="43" bestFit="1" customWidth="1"/>
    <col min="4" max="6" width="11.28515625" style="43" bestFit="1" customWidth="1"/>
    <col min="7" max="7" width="11.28515625" style="43" customWidth="1"/>
    <col min="8" max="8" width="11.140625" style="43" customWidth="1"/>
    <col min="9" max="9" width="10.42578125" style="43" customWidth="1"/>
    <col min="10" max="10" width="11.28515625" style="43" bestFit="1" customWidth="1"/>
    <col min="11" max="11" width="9.42578125" style="43" customWidth="1"/>
    <col min="12" max="12" width="11.28515625" style="43" customWidth="1"/>
    <col min="13" max="14" width="10.28515625" style="43" bestFit="1" customWidth="1"/>
    <col min="15" max="15" width="11.28515625" style="43" bestFit="1" customWidth="1"/>
    <col min="16" max="16" width="12.85546875" style="43" bestFit="1" customWidth="1"/>
    <col min="17" max="18" width="11.28515625" style="43" bestFit="1" customWidth="1"/>
    <col min="19" max="16384" width="9.140625" style="43"/>
  </cols>
  <sheetData>
    <row r="1" spans="1:15" x14ac:dyDescent="0.2">
      <c r="A1" s="42" t="s">
        <v>54</v>
      </c>
    </row>
    <row r="2" spans="1:15" x14ac:dyDescent="0.2">
      <c r="A2" s="43" t="s">
        <v>55</v>
      </c>
      <c r="B2" s="44">
        <v>50000</v>
      </c>
      <c r="E2" s="43" t="s">
        <v>56</v>
      </c>
      <c r="H2" s="44">
        <v>5000</v>
      </c>
      <c r="I2" s="42" t="s">
        <v>57</v>
      </c>
      <c r="J2" s="42"/>
      <c r="K2" s="42"/>
      <c r="L2" s="42"/>
    </row>
    <row r="3" spans="1:15" x14ac:dyDescent="0.2">
      <c r="A3" s="45" t="s">
        <v>58</v>
      </c>
      <c r="B3" s="44">
        <v>25000</v>
      </c>
      <c r="E3" s="43" t="s">
        <v>59</v>
      </c>
      <c r="H3" s="44">
        <v>5000</v>
      </c>
      <c r="I3" s="46" t="s">
        <v>60</v>
      </c>
      <c r="J3" s="47"/>
      <c r="K3" s="47"/>
    </row>
    <row r="4" spans="1:15" x14ac:dyDescent="0.2">
      <c r="A4" s="43" t="s">
        <v>28</v>
      </c>
      <c r="B4" s="48">
        <v>0.15</v>
      </c>
      <c r="C4" s="43" t="s">
        <v>61</v>
      </c>
      <c r="E4" s="43" t="s">
        <v>62</v>
      </c>
      <c r="H4" s="44">
        <v>1500</v>
      </c>
    </row>
    <row r="5" spans="1:15" x14ac:dyDescent="0.2">
      <c r="A5" s="43" t="s">
        <v>63</v>
      </c>
      <c r="B5" s="49">
        <v>1.2E-2</v>
      </c>
      <c r="C5" s="43" t="s">
        <v>61</v>
      </c>
      <c r="E5" s="43" t="s">
        <v>64</v>
      </c>
      <c r="H5" s="48">
        <v>0.08</v>
      </c>
    </row>
    <row r="6" spans="1:15" x14ac:dyDescent="0.2">
      <c r="A6" s="43" t="s">
        <v>65</v>
      </c>
      <c r="B6" s="44">
        <v>1200</v>
      </c>
      <c r="C6" s="43" t="s">
        <v>66</v>
      </c>
    </row>
    <row r="8" spans="1:15" ht="20.25" x14ac:dyDescent="0.3">
      <c r="A8" s="50" t="s">
        <v>67</v>
      </c>
      <c r="D8" s="51"/>
    </row>
    <row r="9" spans="1:15" x14ac:dyDescent="0.2">
      <c r="A9" s="43" t="s">
        <v>68</v>
      </c>
    </row>
    <row r="10" spans="1:15" x14ac:dyDescent="0.2">
      <c r="B10" s="52" t="s">
        <v>69</v>
      </c>
      <c r="C10" s="52" t="s">
        <v>70</v>
      </c>
      <c r="D10" s="52" t="s">
        <v>71</v>
      </c>
      <c r="E10" s="52" t="s">
        <v>72</v>
      </c>
      <c r="F10" s="52" t="s">
        <v>73</v>
      </c>
      <c r="G10" s="52" t="s">
        <v>74</v>
      </c>
      <c r="H10" s="52" t="s">
        <v>75</v>
      </c>
      <c r="I10" s="52" t="s">
        <v>76</v>
      </c>
      <c r="J10" s="52" t="s">
        <v>77</v>
      </c>
      <c r="K10" s="52" t="s">
        <v>78</v>
      </c>
      <c r="L10" s="52" t="s">
        <v>79</v>
      </c>
      <c r="M10" s="52" t="s">
        <v>80</v>
      </c>
      <c r="N10" s="52" t="s">
        <v>81</v>
      </c>
    </row>
    <row r="11" spans="1:15" x14ac:dyDescent="0.2">
      <c r="A11" s="53" t="s">
        <v>82</v>
      </c>
    </row>
    <row r="12" spans="1:15" x14ac:dyDescent="0.2">
      <c r="A12" s="53" t="s">
        <v>83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0.15</v>
      </c>
      <c r="I12" s="54">
        <v>0.25</v>
      </c>
      <c r="J12" s="54">
        <v>0.3</v>
      </c>
      <c r="K12" s="54">
        <v>0.3</v>
      </c>
      <c r="L12" s="54">
        <v>0</v>
      </c>
      <c r="M12" s="54">
        <v>0</v>
      </c>
      <c r="N12" s="55">
        <f>SUM(B12:M12)</f>
        <v>1</v>
      </c>
    </row>
    <row r="13" spans="1:15" x14ac:dyDescent="0.2">
      <c r="A13" s="45" t="s">
        <v>84</v>
      </c>
      <c r="B13" s="56">
        <f>+B12*$B$2</f>
        <v>0</v>
      </c>
      <c r="C13" s="56">
        <f t="shared" ref="C13:M13" si="0">+C12*$B$2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7500</v>
      </c>
      <c r="I13" s="56">
        <f t="shared" si="0"/>
        <v>12500</v>
      </c>
      <c r="J13" s="56">
        <f t="shared" si="0"/>
        <v>15000</v>
      </c>
      <c r="K13" s="56">
        <f t="shared" si="0"/>
        <v>15000</v>
      </c>
      <c r="L13" s="56">
        <f t="shared" si="0"/>
        <v>0</v>
      </c>
      <c r="M13" s="56">
        <f t="shared" si="0"/>
        <v>0</v>
      </c>
      <c r="N13" s="57">
        <f>SUM(B13:M13)</f>
        <v>50000</v>
      </c>
    </row>
    <row r="14" spans="1:15" x14ac:dyDescent="0.2">
      <c r="B14" s="58"/>
    </row>
    <row r="15" spans="1:15" x14ac:dyDescent="0.2">
      <c r="A15" s="53" t="s">
        <v>85</v>
      </c>
      <c r="B15" s="57">
        <f t="shared" ref="B15:M15" si="1">+B13</f>
        <v>0</v>
      </c>
      <c r="C15" s="57">
        <f t="shared" si="1"/>
        <v>0</v>
      </c>
      <c r="D15" s="57">
        <f t="shared" si="1"/>
        <v>0</v>
      </c>
      <c r="E15" s="57">
        <f t="shared" si="1"/>
        <v>0</v>
      </c>
      <c r="F15" s="57">
        <f t="shared" si="1"/>
        <v>0</v>
      </c>
      <c r="G15" s="57">
        <f t="shared" si="1"/>
        <v>0</v>
      </c>
      <c r="H15" s="57">
        <f t="shared" si="1"/>
        <v>7500</v>
      </c>
      <c r="I15" s="57">
        <f t="shared" si="1"/>
        <v>12500</v>
      </c>
      <c r="J15" s="57">
        <f t="shared" si="1"/>
        <v>15000</v>
      </c>
      <c r="K15" s="57">
        <f t="shared" si="1"/>
        <v>15000</v>
      </c>
      <c r="L15" s="57">
        <f t="shared" si="1"/>
        <v>0</v>
      </c>
      <c r="M15" s="57">
        <f t="shared" si="1"/>
        <v>0</v>
      </c>
      <c r="N15" s="57">
        <f>SUM(B15:M15)</f>
        <v>50000</v>
      </c>
      <c r="O15" s="59"/>
    </row>
    <row r="16" spans="1:15" x14ac:dyDescent="0.2">
      <c r="B16" s="58"/>
    </row>
    <row r="17" spans="1:15" s="61" customFormat="1" ht="15" x14ac:dyDescent="0.25">
      <c r="A17" s="60" t="s">
        <v>86</v>
      </c>
      <c r="B17" s="55"/>
    </row>
    <row r="18" spans="1:15" s="61" customFormat="1" ht="15" x14ac:dyDescent="0.25">
      <c r="A18" s="60" t="s">
        <v>87</v>
      </c>
      <c r="B18" s="54">
        <v>0.05</v>
      </c>
      <c r="C18" s="54">
        <v>0.05</v>
      </c>
      <c r="D18" s="54">
        <v>0.15</v>
      </c>
      <c r="E18" s="54">
        <v>0.15</v>
      </c>
      <c r="F18" s="54">
        <v>0.1</v>
      </c>
      <c r="G18" s="54">
        <v>0.05</v>
      </c>
      <c r="H18" s="54">
        <v>0.05</v>
      </c>
      <c r="I18" s="54">
        <v>0.1</v>
      </c>
      <c r="J18" s="54">
        <v>0.12</v>
      </c>
      <c r="K18" s="54">
        <v>0.12</v>
      </c>
      <c r="L18" s="54">
        <v>0.05</v>
      </c>
      <c r="M18" s="54">
        <v>0.01</v>
      </c>
      <c r="N18" s="55">
        <f t="shared" ref="N18:N23" si="2">SUM(B18:M18)</f>
        <v>1</v>
      </c>
    </row>
    <row r="19" spans="1:15" x14ac:dyDescent="0.2">
      <c r="A19" s="45" t="s">
        <v>88</v>
      </c>
      <c r="B19" s="62">
        <f>+$B$3*B18</f>
        <v>1250</v>
      </c>
      <c r="C19" s="62">
        <f t="shared" ref="C19:M19" si="3">+$B$3*C18</f>
        <v>1250</v>
      </c>
      <c r="D19" s="62">
        <f t="shared" si="3"/>
        <v>3750</v>
      </c>
      <c r="E19" s="62">
        <f t="shared" si="3"/>
        <v>3750</v>
      </c>
      <c r="F19" s="62">
        <f t="shared" si="3"/>
        <v>2500</v>
      </c>
      <c r="G19" s="62">
        <f t="shared" si="3"/>
        <v>1250</v>
      </c>
      <c r="H19" s="62">
        <f t="shared" si="3"/>
        <v>1250</v>
      </c>
      <c r="I19" s="62">
        <f t="shared" si="3"/>
        <v>2500</v>
      </c>
      <c r="J19" s="62">
        <f t="shared" si="3"/>
        <v>3000</v>
      </c>
      <c r="K19" s="62">
        <f t="shared" si="3"/>
        <v>3000</v>
      </c>
      <c r="L19" s="62">
        <f t="shared" si="3"/>
        <v>1250</v>
      </c>
      <c r="M19" s="62">
        <f t="shared" si="3"/>
        <v>250</v>
      </c>
      <c r="N19" s="58">
        <f t="shared" si="2"/>
        <v>25000</v>
      </c>
      <c r="O19" s="63"/>
    </row>
    <row r="20" spans="1:15" x14ac:dyDescent="0.2">
      <c r="A20" s="45" t="s">
        <v>28</v>
      </c>
      <c r="B20" s="62">
        <f>$B$4*B15</f>
        <v>0</v>
      </c>
      <c r="C20" s="62">
        <f t="shared" ref="C20:M20" si="4">$B$4*C15</f>
        <v>0</v>
      </c>
      <c r="D20" s="62">
        <f t="shared" si="4"/>
        <v>0</v>
      </c>
      <c r="E20" s="62">
        <f t="shared" si="4"/>
        <v>0</v>
      </c>
      <c r="F20" s="62">
        <f t="shared" si="4"/>
        <v>0</v>
      </c>
      <c r="G20" s="62">
        <f t="shared" si="4"/>
        <v>0</v>
      </c>
      <c r="H20" s="62">
        <f t="shared" si="4"/>
        <v>1125</v>
      </c>
      <c r="I20" s="62">
        <f t="shared" si="4"/>
        <v>1875</v>
      </c>
      <c r="J20" s="62">
        <f t="shared" si="4"/>
        <v>2250</v>
      </c>
      <c r="K20" s="62">
        <f t="shared" si="4"/>
        <v>2250</v>
      </c>
      <c r="L20" s="62">
        <f t="shared" si="4"/>
        <v>0</v>
      </c>
      <c r="M20" s="62">
        <f t="shared" si="4"/>
        <v>0</v>
      </c>
      <c r="N20" s="58">
        <f t="shared" si="2"/>
        <v>7500</v>
      </c>
    </row>
    <row r="21" spans="1:15" x14ac:dyDescent="0.2">
      <c r="A21" s="45" t="s">
        <v>63</v>
      </c>
      <c r="B21" s="62">
        <f>$B$5*B15</f>
        <v>0</v>
      </c>
      <c r="C21" s="62">
        <f t="shared" ref="C21:M21" si="5">$B$5*C15</f>
        <v>0</v>
      </c>
      <c r="D21" s="62">
        <f t="shared" si="5"/>
        <v>0</v>
      </c>
      <c r="E21" s="62">
        <f t="shared" si="5"/>
        <v>0</v>
      </c>
      <c r="F21" s="62">
        <f t="shared" si="5"/>
        <v>0</v>
      </c>
      <c r="G21" s="62">
        <f t="shared" si="5"/>
        <v>0</v>
      </c>
      <c r="H21" s="62">
        <f t="shared" si="5"/>
        <v>90</v>
      </c>
      <c r="I21" s="62">
        <f t="shared" si="5"/>
        <v>150</v>
      </c>
      <c r="J21" s="62">
        <f t="shared" si="5"/>
        <v>180</v>
      </c>
      <c r="K21" s="62">
        <f t="shared" si="5"/>
        <v>180</v>
      </c>
      <c r="L21" s="62">
        <f t="shared" si="5"/>
        <v>0</v>
      </c>
      <c r="M21" s="62">
        <f t="shared" si="5"/>
        <v>0</v>
      </c>
      <c r="N21" s="58">
        <f t="shared" si="2"/>
        <v>600</v>
      </c>
    </row>
    <row r="22" spans="1:15" x14ac:dyDescent="0.2">
      <c r="A22" s="45" t="s">
        <v>89</v>
      </c>
      <c r="B22" s="62">
        <f>+$B$6</f>
        <v>1200</v>
      </c>
      <c r="C22" s="62">
        <f t="shared" ref="C22:M22" si="6">+$B$6</f>
        <v>1200</v>
      </c>
      <c r="D22" s="62">
        <f t="shared" si="6"/>
        <v>1200</v>
      </c>
      <c r="E22" s="62">
        <f t="shared" si="6"/>
        <v>1200</v>
      </c>
      <c r="F22" s="62">
        <f t="shared" si="6"/>
        <v>1200</v>
      </c>
      <c r="G22" s="62">
        <f t="shared" si="6"/>
        <v>1200</v>
      </c>
      <c r="H22" s="62">
        <f t="shared" si="6"/>
        <v>1200</v>
      </c>
      <c r="I22" s="62">
        <f t="shared" si="6"/>
        <v>1200</v>
      </c>
      <c r="J22" s="62">
        <f t="shared" si="6"/>
        <v>1200</v>
      </c>
      <c r="K22" s="62">
        <f t="shared" si="6"/>
        <v>1200</v>
      </c>
      <c r="L22" s="62">
        <f t="shared" si="6"/>
        <v>1200</v>
      </c>
      <c r="M22" s="62">
        <f t="shared" si="6"/>
        <v>1200</v>
      </c>
      <c r="N22" s="58">
        <f t="shared" si="2"/>
        <v>14400</v>
      </c>
    </row>
    <row r="23" spans="1:15" x14ac:dyDescent="0.2">
      <c r="A23" s="53" t="s">
        <v>90</v>
      </c>
      <c r="B23" s="57">
        <f t="shared" ref="B23:M23" si="7">SUM(B19:B22)</f>
        <v>2450</v>
      </c>
      <c r="C23" s="57">
        <f t="shared" si="7"/>
        <v>2450</v>
      </c>
      <c r="D23" s="57">
        <f t="shared" si="7"/>
        <v>4950</v>
      </c>
      <c r="E23" s="57">
        <f t="shared" si="7"/>
        <v>4950</v>
      </c>
      <c r="F23" s="57">
        <f t="shared" si="7"/>
        <v>3700</v>
      </c>
      <c r="G23" s="57">
        <f t="shared" si="7"/>
        <v>2450</v>
      </c>
      <c r="H23" s="57">
        <f t="shared" si="7"/>
        <v>3665</v>
      </c>
      <c r="I23" s="57">
        <f t="shared" si="7"/>
        <v>5725</v>
      </c>
      <c r="J23" s="57">
        <f t="shared" si="7"/>
        <v>6630</v>
      </c>
      <c r="K23" s="57">
        <f t="shared" si="7"/>
        <v>6630</v>
      </c>
      <c r="L23" s="57">
        <f t="shared" si="7"/>
        <v>2450</v>
      </c>
      <c r="M23" s="57">
        <f t="shared" si="7"/>
        <v>1450</v>
      </c>
      <c r="N23" s="57">
        <f t="shared" si="2"/>
        <v>47500</v>
      </c>
    </row>
    <row r="25" spans="1:15" x14ac:dyDescent="0.2">
      <c r="A25" s="53" t="s">
        <v>91</v>
      </c>
      <c r="B25" s="57">
        <f t="shared" ref="B25:N25" si="8">+B15-B23</f>
        <v>-2450</v>
      </c>
      <c r="C25" s="57">
        <f t="shared" si="8"/>
        <v>-2450</v>
      </c>
      <c r="D25" s="57">
        <f t="shared" si="8"/>
        <v>-4950</v>
      </c>
      <c r="E25" s="57">
        <f t="shared" si="8"/>
        <v>-4950</v>
      </c>
      <c r="F25" s="57">
        <f t="shared" si="8"/>
        <v>-3700</v>
      </c>
      <c r="G25" s="57">
        <f t="shared" si="8"/>
        <v>-2450</v>
      </c>
      <c r="H25" s="57">
        <f t="shared" si="8"/>
        <v>3835</v>
      </c>
      <c r="I25" s="57">
        <f t="shared" si="8"/>
        <v>6775</v>
      </c>
      <c r="J25" s="57">
        <f t="shared" si="8"/>
        <v>8370</v>
      </c>
      <c r="K25" s="57">
        <f t="shared" si="8"/>
        <v>8370</v>
      </c>
      <c r="L25" s="57">
        <f t="shared" si="8"/>
        <v>-2450</v>
      </c>
      <c r="M25" s="57">
        <f t="shared" si="8"/>
        <v>-1450</v>
      </c>
      <c r="N25" s="57">
        <f t="shared" si="8"/>
        <v>2500</v>
      </c>
    </row>
    <row r="26" spans="1:15" x14ac:dyDescent="0.2">
      <c r="A26" s="43" t="s">
        <v>92</v>
      </c>
      <c r="B26" s="58">
        <f>+H2</f>
        <v>5000</v>
      </c>
      <c r="C26" s="58">
        <f t="shared" ref="C26:M26" si="9">+B30</f>
        <v>5000</v>
      </c>
      <c r="D26" s="58">
        <f t="shared" si="9"/>
        <v>5000</v>
      </c>
      <c r="E26" s="58">
        <f t="shared" si="9"/>
        <v>5000</v>
      </c>
      <c r="F26" s="58">
        <f t="shared" si="9"/>
        <v>5000</v>
      </c>
      <c r="G26" s="58">
        <f t="shared" si="9"/>
        <v>5000</v>
      </c>
      <c r="H26" s="58">
        <f t="shared" si="9"/>
        <v>5000</v>
      </c>
      <c r="I26" s="58">
        <f t="shared" si="9"/>
        <v>5000</v>
      </c>
      <c r="J26" s="58">
        <f t="shared" si="9"/>
        <v>5000</v>
      </c>
      <c r="K26" s="58">
        <f t="shared" si="9"/>
        <v>5000</v>
      </c>
      <c r="L26" s="58">
        <f t="shared" si="9"/>
        <v>9034.9995785286264</v>
      </c>
      <c r="M26" s="58">
        <f t="shared" si="9"/>
        <v>6584.9995785286264</v>
      </c>
      <c r="N26" s="63">
        <f>+B26</f>
        <v>5000</v>
      </c>
    </row>
    <row r="27" spans="1:15" x14ac:dyDescent="0.2">
      <c r="A27" s="43" t="s">
        <v>93</v>
      </c>
      <c r="B27" s="58">
        <f t="shared" ref="B27:N27" si="10">+B25+B26</f>
        <v>2550</v>
      </c>
      <c r="C27" s="58">
        <f t="shared" si="10"/>
        <v>2550</v>
      </c>
      <c r="D27" s="58">
        <f t="shared" si="10"/>
        <v>50</v>
      </c>
      <c r="E27" s="58">
        <f t="shared" si="10"/>
        <v>50</v>
      </c>
      <c r="F27" s="58">
        <f t="shared" si="10"/>
        <v>1300</v>
      </c>
      <c r="G27" s="58">
        <f t="shared" si="10"/>
        <v>2550</v>
      </c>
      <c r="H27" s="58">
        <f t="shared" si="10"/>
        <v>8835</v>
      </c>
      <c r="I27" s="58">
        <f t="shared" si="10"/>
        <v>11775</v>
      </c>
      <c r="J27" s="58">
        <f t="shared" si="10"/>
        <v>13370</v>
      </c>
      <c r="K27" s="58">
        <f t="shared" si="10"/>
        <v>13370</v>
      </c>
      <c r="L27" s="58">
        <f t="shared" si="10"/>
        <v>6584.9995785286264</v>
      </c>
      <c r="M27" s="58">
        <f t="shared" si="10"/>
        <v>5134.9995785286264</v>
      </c>
      <c r="N27" s="58">
        <f t="shared" si="10"/>
        <v>7500</v>
      </c>
    </row>
    <row r="28" spans="1:15" x14ac:dyDescent="0.2">
      <c r="A28" s="43" t="s">
        <v>94</v>
      </c>
      <c r="B28" s="58">
        <f>+$H$3</f>
        <v>5000</v>
      </c>
      <c r="C28" s="58">
        <f t="shared" ref="C28:M28" si="11">+$H$3</f>
        <v>5000</v>
      </c>
      <c r="D28" s="58">
        <f t="shared" si="11"/>
        <v>5000</v>
      </c>
      <c r="E28" s="58">
        <f t="shared" si="11"/>
        <v>5000</v>
      </c>
      <c r="F28" s="58">
        <f t="shared" si="11"/>
        <v>5000</v>
      </c>
      <c r="G28" s="58">
        <f t="shared" si="11"/>
        <v>5000</v>
      </c>
      <c r="H28" s="58">
        <f t="shared" si="11"/>
        <v>5000</v>
      </c>
      <c r="I28" s="58">
        <f t="shared" si="11"/>
        <v>5000</v>
      </c>
      <c r="J28" s="58">
        <f t="shared" si="11"/>
        <v>5000</v>
      </c>
      <c r="K28" s="58">
        <f t="shared" si="11"/>
        <v>5000</v>
      </c>
      <c r="L28" s="58">
        <f t="shared" si="11"/>
        <v>5000</v>
      </c>
      <c r="M28" s="58">
        <f t="shared" si="11"/>
        <v>5000</v>
      </c>
    </row>
    <row r="29" spans="1:15" x14ac:dyDescent="0.2">
      <c r="A29" s="43" t="s">
        <v>95</v>
      </c>
      <c r="B29" s="58">
        <f t="shared" ref="B29:M29" si="12">+B27-B28</f>
        <v>-2450</v>
      </c>
      <c r="C29" s="58">
        <f t="shared" si="12"/>
        <v>-2450</v>
      </c>
      <c r="D29" s="58">
        <f t="shared" si="12"/>
        <v>-4950</v>
      </c>
      <c r="E29" s="58">
        <f t="shared" si="12"/>
        <v>-4950</v>
      </c>
      <c r="F29" s="58">
        <f t="shared" si="12"/>
        <v>-3700</v>
      </c>
      <c r="G29" s="58">
        <f t="shared" si="12"/>
        <v>-2450</v>
      </c>
      <c r="H29" s="58">
        <f t="shared" si="12"/>
        <v>3835</v>
      </c>
      <c r="I29" s="58">
        <f t="shared" si="12"/>
        <v>6775</v>
      </c>
      <c r="J29" s="58">
        <f t="shared" si="12"/>
        <v>8370</v>
      </c>
      <c r="K29" s="58">
        <f t="shared" si="12"/>
        <v>8370</v>
      </c>
      <c r="L29" s="58">
        <f t="shared" si="12"/>
        <v>1584.9995785286264</v>
      </c>
      <c r="M29" s="58">
        <f t="shared" si="12"/>
        <v>134.99957852862644</v>
      </c>
      <c r="N29" s="58"/>
    </row>
    <row r="30" spans="1:15" x14ac:dyDescent="0.2">
      <c r="A30" s="43" t="s">
        <v>96</v>
      </c>
      <c r="B30" s="58">
        <f t="shared" ref="B30:M30" si="13">+B27+B34-B36</f>
        <v>5000</v>
      </c>
      <c r="C30" s="58">
        <f t="shared" si="13"/>
        <v>5000</v>
      </c>
      <c r="D30" s="58">
        <f t="shared" si="13"/>
        <v>5000</v>
      </c>
      <c r="E30" s="58">
        <f t="shared" si="13"/>
        <v>5000</v>
      </c>
      <c r="F30" s="58">
        <f t="shared" si="13"/>
        <v>5000</v>
      </c>
      <c r="G30" s="58">
        <f t="shared" si="13"/>
        <v>5000</v>
      </c>
      <c r="H30" s="58">
        <f t="shared" si="13"/>
        <v>5000</v>
      </c>
      <c r="I30" s="58">
        <f t="shared" si="13"/>
        <v>5000</v>
      </c>
      <c r="J30" s="58">
        <f t="shared" si="13"/>
        <v>5000</v>
      </c>
      <c r="K30" s="58">
        <f t="shared" si="13"/>
        <v>9034.9995785286264</v>
      </c>
      <c r="L30" s="58">
        <f t="shared" si="13"/>
        <v>6584.9995785286264</v>
      </c>
      <c r="M30" s="58">
        <f t="shared" si="13"/>
        <v>5134.9995785286264</v>
      </c>
    </row>
    <row r="31" spans="1:15" x14ac:dyDescent="0.2">
      <c r="B31" s="58"/>
    </row>
    <row r="32" spans="1:15" x14ac:dyDescent="0.2">
      <c r="A32" s="53" t="s">
        <v>97</v>
      </c>
      <c r="B32" s="58"/>
    </row>
    <row r="33" spans="1:14" x14ac:dyDescent="0.2">
      <c r="A33" s="43" t="s">
        <v>98</v>
      </c>
      <c r="B33" s="58">
        <f>+H4</f>
        <v>1500</v>
      </c>
      <c r="C33" s="63">
        <f t="shared" ref="C33:M33" si="14">+B37</f>
        <v>3968.1666666666665</v>
      </c>
      <c r="D33" s="63">
        <f t="shared" si="14"/>
        <v>6452.7877777777776</v>
      </c>
      <c r="E33" s="63">
        <f t="shared" si="14"/>
        <v>11462.306362962963</v>
      </c>
      <c r="F33" s="63">
        <f t="shared" si="14"/>
        <v>16505.221738716049</v>
      </c>
      <c r="G33" s="63">
        <f t="shared" si="14"/>
        <v>20327.589883640823</v>
      </c>
      <c r="H33" s="63">
        <f t="shared" si="14"/>
        <v>22921.273816198427</v>
      </c>
      <c r="I33" s="63">
        <f t="shared" si="14"/>
        <v>19239.082308306417</v>
      </c>
      <c r="J33" s="63">
        <f t="shared" si="14"/>
        <v>12592.34285702846</v>
      </c>
      <c r="K33" s="63">
        <f t="shared" si="14"/>
        <v>4306.291809408649</v>
      </c>
      <c r="L33" s="63">
        <f t="shared" si="14"/>
        <v>0</v>
      </c>
      <c r="M33" s="63">
        <f t="shared" si="14"/>
        <v>0</v>
      </c>
      <c r="N33" s="63">
        <f>+B33</f>
        <v>1500</v>
      </c>
    </row>
    <row r="34" spans="1:14" x14ac:dyDescent="0.2">
      <c r="A34" s="43" t="s">
        <v>99</v>
      </c>
      <c r="B34" s="58">
        <f t="shared" ref="B34:M34" si="15">+IF(B29&lt;0,-B29,0)</f>
        <v>2450</v>
      </c>
      <c r="C34" s="58">
        <f t="shared" si="15"/>
        <v>2450</v>
      </c>
      <c r="D34" s="58">
        <f t="shared" si="15"/>
        <v>4950</v>
      </c>
      <c r="E34" s="58">
        <f t="shared" si="15"/>
        <v>4950</v>
      </c>
      <c r="F34" s="58">
        <f t="shared" si="15"/>
        <v>3700</v>
      </c>
      <c r="G34" s="58">
        <f t="shared" si="15"/>
        <v>2450</v>
      </c>
      <c r="H34" s="58">
        <f t="shared" si="15"/>
        <v>0</v>
      </c>
      <c r="I34" s="58">
        <f t="shared" si="15"/>
        <v>0</v>
      </c>
      <c r="J34" s="58">
        <f t="shared" si="15"/>
        <v>0</v>
      </c>
      <c r="K34" s="58">
        <f t="shared" si="15"/>
        <v>0</v>
      </c>
      <c r="L34" s="58">
        <f t="shared" si="15"/>
        <v>0</v>
      </c>
      <c r="M34" s="58">
        <f t="shared" si="15"/>
        <v>0</v>
      </c>
      <c r="N34" s="58">
        <f>SUM(B34:M34)</f>
        <v>20950</v>
      </c>
    </row>
    <row r="35" spans="1:14" x14ac:dyDescent="0.2">
      <c r="A35" s="45" t="s">
        <v>100</v>
      </c>
      <c r="B35" s="58">
        <f>(B33+0.5*B34)*$H$5/12</f>
        <v>18.166666666666668</v>
      </c>
      <c r="C35" s="58">
        <f t="shared" ref="C35:M35" si="16">(C33+0.5*C34)*$H$5/12</f>
        <v>34.621111111111112</v>
      </c>
      <c r="D35" s="58">
        <f t="shared" si="16"/>
        <v>59.518585185185181</v>
      </c>
      <c r="E35" s="58">
        <f t="shared" si="16"/>
        <v>92.915375753086423</v>
      </c>
      <c r="F35" s="58">
        <f t="shared" si="16"/>
        <v>122.36814492477366</v>
      </c>
      <c r="G35" s="58">
        <f t="shared" si="16"/>
        <v>143.68393255760549</v>
      </c>
      <c r="H35" s="58">
        <f t="shared" si="16"/>
        <v>152.80849210798951</v>
      </c>
      <c r="I35" s="58">
        <f t="shared" si="16"/>
        <v>128.26054872204278</v>
      </c>
      <c r="J35" s="58">
        <f t="shared" si="16"/>
        <v>83.948952380189738</v>
      </c>
      <c r="K35" s="58">
        <f t="shared" si="16"/>
        <v>28.708612062724328</v>
      </c>
      <c r="L35" s="58">
        <f t="shared" si="16"/>
        <v>0</v>
      </c>
      <c r="M35" s="58">
        <f t="shared" si="16"/>
        <v>0</v>
      </c>
      <c r="N35" s="58">
        <f>SUM(B35:M35)</f>
        <v>865.00042147137503</v>
      </c>
    </row>
    <row r="36" spans="1:14" x14ac:dyDescent="0.2">
      <c r="A36" s="43" t="s">
        <v>101</v>
      </c>
      <c r="B36" s="58">
        <f>IF(B29&gt;0,IF(B29&lt;(B33+B35),B29,B33+B35),0)</f>
        <v>0</v>
      </c>
      <c r="C36" s="58">
        <f t="shared" ref="C36:M36" si="17">IF(C29&gt;0,IF(C29&lt;(C33+C35),C29,C33+C35),0)</f>
        <v>0</v>
      </c>
      <c r="D36" s="58">
        <f t="shared" si="17"/>
        <v>0</v>
      </c>
      <c r="E36" s="58">
        <f t="shared" si="17"/>
        <v>0</v>
      </c>
      <c r="F36" s="58">
        <f t="shared" si="17"/>
        <v>0</v>
      </c>
      <c r="G36" s="58">
        <f t="shared" si="17"/>
        <v>0</v>
      </c>
      <c r="H36" s="58">
        <f t="shared" si="17"/>
        <v>3835</v>
      </c>
      <c r="I36" s="58">
        <f t="shared" si="17"/>
        <v>6775</v>
      </c>
      <c r="J36" s="58">
        <f t="shared" si="17"/>
        <v>8370</v>
      </c>
      <c r="K36" s="58">
        <f t="shared" si="17"/>
        <v>4335.0004214713736</v>
      </c>
      <c r="L36" s="58">
        <f t="shared" si="17"/>
        <v>0</v>
      </c>
      <c r="M36" s="58">
        <f t="shared" si="17"/>
        <v>0</v>
      </c>
      <c r="N36" s="58">
        <f>SUM(B36:M36)</f>
        <v>23315.000421471374</v>
      </c>
    </row>
    <row r="37" spans="1:14" x14ac:dyDescent="0.2">
      <c r="A37" s="43" t="s">
        <v>102</v>
      </c>
      <c r="B37" s="58">
        <f>+B33+B34+B35-B36</f>
        <v>3968.1666666666665</v>
      </c>
      <c r="C37" s="58">
        <f t="shared" ref="C37:M37" si="18">+C33+C34+C35-C36</f>
        <v>6452.7877777777776</v>
      </c>
      <c r="D37" s="58">
        <f t="shared" si="18"/>
        <v>11462.306362962963</v>
      </c>
      <c r="E37" s="58">
        <f t="shared" si="18"/>
        <v>16505.221738716049</v>
      </c>
      <c r="F37" s="58">
        <f t="shared" si="18"/>
        <v>20327.589883640823</v>
      </c>
      <c r="G37" s="58">
        <f t="shared" si="18"/>
        <v>22921.273816198427</v>
      </c>
      <c r="H37" s="58">
        <f t="shared" si="18"/>
        <v>19239.082308306417</v>
      </c>
      <c r="I37" s="58">
        <f t="shared" si="18"/>
        <v>12592.34285702846</v>
      </c>
      <c r="J37" s="58">
        <f t="shared" si="18"/>
        <v>4306.291809408649</v>
      </c>
      <c r="K37" s="58">
        <f t="shared" si="18"/>
        <v>0</v>
      </c>
      <c r="L37" s="58">
        <f t="shared" si="18"/>
        <v>0</v>
      </c>
      <c r="M37" s="58">
        <f t="shared" si="18"/>
        <v>0</v>
      </c>
      <c r="N37" s="58">
        <f>+N33+N34+N35-N36</f>
        <v>0</v>
      </c>
    </row>
  </sheetData>
  <pageMargins left="0.49" right="0.45" top="1.03" bottom="0.39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Food Product</vt:lpstr>
      <vt:lpstr>Small Farm</vt:lpstr>
      <vt:lpstr>Cash flow budget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Ward</dc:creator>
  <cp:keywords/>
  <dc:description/>
  <cp:lastModifiedBy>usuapec</cp:lastModifiedBy>
  <cp:revision/>
  <dcterms:created xsi:type="dcterms:W3CDTF">2012-05-31T22:18:35Z</dcterms:created>
  <dcterms:modified xsi:type="dcterms:W3CDTF">2017-10-24T23:13:00Z</dcterms:modified>
  <cp:category/>
  <cp:contentStatus/>
</cp:coreProperties>
</file>