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5480" windowHeight="7680" activeTab="0"/>
  </bookViews>
  <sheets>
    <sheet name="Barle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7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<sst xmlns="http://schemas.openxmlformats.org/spreadsheetml/2006/main" count="86" uniqueCount="69">
  <si>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</si>
  <si>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</si>
  <si>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Wayne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</si>
  <si>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</si>
  <si>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</si>
  <si>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</si>
  <si>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</si>
  <si>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</si>
  <si>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</si>
  <si>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</si>
  <si>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</si>
  <si>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</si>
  <si>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</si>
  <si>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</si>
  <si>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</si>
  <si>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</si>
  <si>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</si>
  <si>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 w/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</si>
  <si>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</si>
  <si>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</si>
  <si>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</si>
  <si>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</si>
  <si>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</si>
  <si>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</si>
  <si>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</si>
  <si>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</si>
  <si>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</si>
  <si>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</si>
  <si>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Puma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</si>
  <si>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</si>
  <si>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</si>
  <si>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</si>
  <si>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</si>
  <si>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</si>
  <si>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</si>
  <si>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</si>
  <si>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</si>
  <si>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</si>
  <si>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</si>
  <si>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</si>
  <si>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</si>
  <si>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</si>
  <si>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</si>
  <si>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</si>
  <si>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</si>
  <si>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</si>
  <si>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</si>
  <si>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</si>
  <si>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</si>
  <si>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</si>
  <si>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</si>
  <si>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</si>
  <si>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</si>
  <si>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</si>
  <si>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mid April and harvested in early August.</t>
  </si>
  <si>
    <t>2. Interest computed on land preparation and planting costs for 6 months and fertilization/herbicides/irrigation costs for 3 months.</t>
  </si>
  <si>
    <t>3. Machinery operating costs include: fuel, oil, repairs and labor.</t>
  </si>
  <si>
    <t>5. Machinery ownership costs include depreciation, interest, insurance, and housing.</t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</si>
  <si>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</si>
  <si>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</si>
  <si>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</si>
  <si>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</si>
  <si>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barley, 2006</t>
  </si>
  <si>
    <t>Budget prepared by: E. Bruce Godfrey, Cody Bingham and Verl Bagley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</si>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</sst>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#,##0.0_);\(#,##0.0\)"/>
    <numFmt numFmtId="169" formatCode="0.0"/>
    <numFmt numFmtId="170" formatCode="0.0%"/>
    <numFmt numFmtId="171" formatCode="_(* #,##0_);_(* \(#,##0\);_(* &quot;-&quot;?_);_(@_)"/>
    <numFmt numFmtId="172" formatCode="#,##0.000_);\(#,##0.000\)"/>
    <numFmt numFmtId="173" formatCode="&quot;$&quot;#,##0.000"/>
    <numFmt numFmtId="174" formatCode="0.00_);\(0.00\)"/>
    <numFmt numFmtId="175" formatCode="_(* #,##0.0_);_(* \(#,##0.0\);_(* &quot;-&quot;?_);_(@_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" fontId="0" fillId="0" borderId="0" xfId="15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0</v>
      </c>
    </row>
    <row r="2" spans="1:9" ht="15">
      <c r="A2" s="1" t="s">
        <v>1</v>
      </c>
      <c r="H2" s="16" t="s">
        <v>61</v>
      </c>
      <c r="I2" s="16"/>
    </row>
    <row r="3" ht="15.75">
      <c r="B3" s="2" t="s">
        <v>62</v>
      </c>
    </row>
    <row r="4" spans="1:2" ht="15.75">
      <c r="A4" s="3"/>
      <c r="B4" s="2" t="s">
        <v>2</v>
      </c>
    </row>
    <row r="5" spans="5:9" ht="12.75">
      <c r="E5" s="19" t="s">
        <v>3</v>
      </c>
      <c r="F5" s="17" t="s">
        <v>4</v>
      </c>
      <c r="G5" s="19" t="s">
        <v>5</v>
      </c>
      <c r="H5" s="17" t="s">
        <v>6</v>
      </c>
      <c r="I5" s="17" t="s">
        <v>60</v>
      </c>
    </row>
    <row r="6" spans="2:9" ht="12.75">
      <c r="B6" s="4" t="s">
        <v>7</v>
      </c>
      <c r="E6" s="20"/>
      <c r="F6" s="18"/>
      <c r="G6" s="20"/>
      <c r="H6" s="18"/>
      <c r="I6" s="18"/>
    </row>
    <row r="7" spans="3:9" ht="12.75">
      <c r="C7" t="s">
        <v>8</v>
      </c>
      <c r="E7" s="5">
        <v>83</v>
      </c>
      <c r="F7" s="6" t="s">
        <v>9</v>
      </c>
      <c r="G7" s="7">
        <v>2.2659999999999996</v>
      </c>
      <c r="H7" s="7">
        <f>E7*G7</f>
        <v>188.07799999999997</v>
      </c>
      <c r="I7" s="14">
        <v>188.08</v>
      </c>
    </row>
    <row r="8" spans="3:9" ht="12.75">
      <c r="C8" t="s">
        <v>10</v>
      </c>
      <c r="E8" s="8">
        <v>0.9</v>
      </c>
      <c r="F8" s="6" t="s">
        <v>11</v>
      </c>
      <c r="G8" s="7">
        <v>43</v>
      </c>
      <c r="H8" s="7">
        <f>E8*G8</f>
        <v>38.7</v>
      </c>
      <c r="I8" s="14">
        <v>38.7</v>
      </c>
    </row>
    <row r="9" spans="4:9" ht="12.75">
      <c r="D9" s="9" t="s">
        <v>12</v>
      </c>
      <c r="E9" s="8"/>
      <c r="F9" s="6"/>
      <c r="G9" s="7"/>
      <c r="H9" s="7">
        <f>H7+H8</f>
        <v>226.77799999999996</v>
      </c>
      <c r="I9" s="14">
        <v>226.78</v>
      </c>
    </row>
    <row r="10" spans="2:9" ht="12.75">
      <c r="B10" s="4" t="s">
        <v>13</v>
      </c>
      <c r="E10" s="8"/>
      <c r="F10" s="6"/>
      <c r="G10" s="7"/>
      <c r="H10" s="7"/>
      <c r="I10" s="14"/>
    </row>
    <row r="11" spans="3:9" ht="12.75">
      <c r="C11" t="s">
        <v>14</v>
      </c>
      <c r="E11" s="8"/>
      <c r="F11" s="6"/>
      <c r="G11" s="7"/>
      <c r="H11" s="7"/>
      <c r="I11" s="14"/>
    </row>
    <row r="12" spans="4:9" ht="12.75">
      <c r="D12" t="s">
        <v>15</v>
      </c>
      <c r="E12" s="10">
        <v>1</v>
      </c>
      <c r="F12" s="6" t="s">
        <v>16</v>
      </c>
      <c r="G12" s="7">
        <v>5.884155853658537</v>
      </c>
      <c r="H12" s="7">
        <f>E12*G12</f>
        <v>5.884155853658537</v>
      </c>
      <c r="I12" s="14">
        <v>5.88</v>
      </c>
    </row>
    <row r="13" spans="4:9" ht="12.75">
      <c r="D13" t="s">
        <v>17</v>
      </c>
      <c r="E13" s="10">
        <v>2</v>
      </c>
      <c r="F13" s="6" t="s">
        <v>16</v>
      </c>
      <c r="G13" s="7">
        <v>3.7347136249999995</v>
      </c>
      <c r="H13" s="7">
        <f>E13*G13</f>
        <v>7.469427249999999</v>
      </c>
      <c r="I13" s="14">
        <v>7.47</v>
      </c>
    </row>
    <row r="14" spans="3:9" ht="12.75">
      <c r="C14" t="s">
        <v>18</v>
      </c>
      <c r="E14" s="10">
        <v>1</v>
      </c>
      <c r="F14" s="6" t="s">
        <v>16</v>
      </c>
      <c r="G14" s="7">
        <v>2.962504875</v>
      </c>
      <c r="H14" s="7">
        <f>E14*G14</f>
        <v>2.962504875</v>
      </c>
      <c r="I14" s="14">
        <v>2.96</v>
      </c>
    </row>
    <row r="15" spans="3:9" ht="12.75">
      <c r="C15" t="s">
        <v>19</v>
      </c>
      <c r="E15" s="10">
        <v>100</v>
      </c>
      <c r="F15" s="6" t="s">
        <v>20</v>
      </c>
      <c r="G15" s="7">
        <v>0.17</v>
      </c>
      <c r="H15" s="7">
        <f>E15*G15</f>
        <v>17</v>
      </c>
      <c r="I15" s="14">
        <v>17</v>
      </c>
    </row>
    <row r="16" spans="3:9" ht="12.75">
      <c r="C16" t="s">
        <v>21</v>
      </c>
      <c r="E16" s="8"/>
      <c r="F16" s="6"/>
      <c r="G16" s="7"/>
      <c r="H16" s="7"/>
      <c r="I16" s="14"/>
    </row>
    <row r="17" spans="4:9" ht="12.75">
      <c r="D17" t="s">
        <v>22</v>
      </c>
      <c r="E17" s="10">
        <v>278</v>
      </c>
      <c r="F17" s="6" t="s">
        <v>20</v>
      </c>
      <c r="G17" s="7">
        <v>0.1785</v>
      </c>
      <c r="H17" s="7">
        <f>E17*G17</f>
        <v>49.623</v>
      </c>
      <c r="I17" s="14">
        <v>49.62</v>
      </c>
    </row>
    <row r="18" spans="4:9" ht="12.75">
      <c r="D18" t="s">
        <v>23</v>
      </c>
      <c r="E18" s="10">
        <v>48</v>
      </c>
      <c r="F18" s="6" t="s">
        <v>20</v>
      </c>
      <c r="G18" s="7">
        <v>0.1785</v>
      </c>
      <c r="H18" s="7">
        <f>E18*G18</f>
        <v>8.568</v>
      </c>
      <c r="I18" s="14">
        <v>8.57</v>
      </c>
    </row>
    <row r="19" spans="4:9" ht="12.75">
      <c r="D19" t="s">
        <v>24</v>
      </c>
      <c r="E19" s="10">
        <v>1</v>
      </c>
      <c r="F19" s="6" t="s">
        <v>16</v>
      </c>
      <c r="G19" s="7">
        <v>7.82</v>
      </c>
      <c r="H19" s="7">
        <f>E19*G19</f>
        <v>7.82</v>
      </c>
      <c r="I19" s="14">
        <v>7.82</v>
      </c>
    </row>
    <row r="20" spans="3:9" ht="12.75">
      <c r="C20" t="s">
        <v>25</v>
      </c>
      <c r="E20" s="10"/>
      <c r="F20" s="6"/>
      <c r="G20" s="7"/>
      <c r="H20" s="7"/>
      <c r="I20" s="14"/>
    </row>
    <row r="21" spans="4:9" ht="12.75">
      <c r="D21" t="s">
        <v>26</v>
      </c>
      <c r="E21" s="8">
        <v>1.25</v>
      </c>
      <c r="F21" s="6" t="s">
        <v>27</v>
      </c>
      <c r="G21" s="7">
        <v>2.7495</v>
      </c>
      <c r="H21" s="7">
        <f>E21*G21</f>
        <v>3.4368749999999997</v>
      </c>
      <c r="I21" s="14">
        <v>3.44</v>
      </c>
    </row>
    <row r="22" spans="4:9" ht="12.75">
      <c r="D22" t="s">
        <v>28</v>
      </c>
      <c r="E22" s="8">
        <v>0.67</v>
      </c>
      <c r="F22" s="6" t="s">
        <v>27</v>
      </c>
      <c r="G22" s="7">
        <v>25</v>
      </c>
      <c r="H22" s="7">
        <f>E22*G22</f>
        <v>16.75</v>
      </c>
      <c r="I22" s="14">
        <v>16.75</v>
      </c>
    </row>
    <row r="23" spans="4:9" ht="12.75">
      <c r="D23" t="s">
        <v>24</v>
      </c>
      <c r="E23" s="10">
        <v>1</v>
      </c>
      <c r="F23" s="6" t="s">
        <v>16</v>
      </c>
      <c r="G23" s="7">
        <v>7.82</v>
      </c>
      <c r="H23" s="7">
        <f>E23*G23</f>
        <v>7.82</v>
      </c>
      <c r="I23" s="14">
        <v>7.82</v>
      </c>
    </row>
    <row r="24" spans="3:9" ht="12.75">
      <c r="C24" t="s">
        <v>29</v>
      </c>
      <c r="E24" s="10">
        <v>4</v>
      </c>
      <c r="F24" s="6" t="s">
        <v>30</v>
      </c>
      <c r="G24" s="7"/>
      <c r="H24" s="7"/>
      <c r="I24" s="14"/>
    </row>
    <row r="25" spans="4:9" ht="12.75">
      <c r="D25" t="s">
        <v>31</v>
      </c>
      <c r="E25" s="8">
        <v>1.3333333333333333</v>
      </c>
      <c r="F25" s="6" t="s">
        <v>32</v>
      </c>
      <c r="G25" s="7">
        <v>10</v>
      </c>
      <c r="H25" s="7">
        <f>E25*G25</f>
        <v>13.333333333333332</v>
      </c>
      <c r="I25" s="14">
        <v>13.33</v>
      </c>
    </row>
    <row r="26" spans="4:9" ht="12.75">
      <c r="D26" t="s">
        <v>33</v>
      </c>
      <c r="E26" s="10">
        <v>1</v>
      </c>
      <c r="F26" s="6" t="s">
        <v>34</v>
      </c>
      <c r="G26" s="7">
        <v>10</v>
      </c>
      <c r="H26" s="7">
        <f>E26*G26</f>
        <v>10</v>
      </c>
      <c r="I26" s="14">
        <v>10</v>
      </c>
    </row>
    <row r="27" spans="4:9" ht="12.75">
      <c r="D27" t="s">
        <v>35</v>
      </c>
      <c r="E27" s="10">
        <v>1</v>
      </c>
      <c r="F27" s="6" t="s">
        <v>16</v>
      </c>
      <c r="G27" s="7">
        <v>2.3</v>
      </c>
      <c r="H27" s="7">
        <f>E27*G27</f>
        <v>2.3</v>
      </c>
      <c r="I27" s="14">
        <v>2.3</v>
      </c>
    </row>
    <row r="28" spans="4:9" ht="12.75">
      <c r="D28" t="s">
        <v>36</v>
      </c>
      <c r="E28" s="10">
        <v>24.3</v>
      </c>
      <c r="F28" s="6" t="s">
        <v>37</v>
      </c>
      <c r="G28" s="7">
        <v>0</v>
      </c>
      <c r="H28" s="7">
        <f>E28*G28</f>
        <v>0</v>
      </c>
      <c r="I28" s="14">
        <v>0</v>
      </c>
    </row>
    <row r="29" spans="3:9" ht="12.75">
      <c r="C29" t="s">
        <v>38</v>
      </c>
      <c r="E29" s="8"/>
      <c r="F29" s="6"/>
      <c r="G29" s="7"/>
      <c r="H29" s="7"/>
      <c r="I29" s="14"/>
    </row>
    <row r="30" spans="4:9" ht="12.75">
      <c r="D30" t="s">
        <v>39</v>
      </c>
      <c r="E30" s="10">
        <v>1</v>
      </c>
      <c r="F30" s="6" t="s">
        <v>16</v>
      </c>
      <c r="G30" s="7">
        <v>26</v>
      </c>
      <c r="H30" s="7">
        <f>E30*G30</f>
        <v>26</v>
      </c>
      <c r="I30" s="14">
        <v>26</v>
      </c>
    </row>
    <row r="31" spans="4:9" ht="12.75">
      <c r="D31" t="s">
        <v>40</v>
      </c>
      <c r="E31" s="5">
        <f>E7</f>
        <v>83</v>
      </c>
      <c r="F31" s="6" t="s">
        <v>41</v>
      </c>
      <c r="G31" s="7">
        <v>0.06</v>
      </c>
      <c r="H31" s="7">
        <f>E31*G31</f>
        <v>4.9799999999999995</v>
      </c>
      <c r="I31" s="14">
        <v>4.98</v>
      </c>
    </row>
    <row r="32" spans="4:9" ht="12.75">
      <c r="D32" t="s">
        <v>42</v>
      </c>
      <c r="E32" s="15">
        <v>0.9</v>
      </c>
      <c r="F32" s="6" t="s">
        <v>11</v>
      </c>
      <c r="G32" s="7">
        <v>4.79</v>
      </c>
      <c r="H32" s="7">
        <f>E32*G32</f>
        <v>4.311</v>
      </c>
      <c r="I32" s="14">
        <v>4.31</v>
      </c>
    </row>
    <row r="33" spans="4:9" ht="12.75">
      <c r="D33" t="s">
        <v>43</v>
      </c>
      <c r="E33" s="15">
        <v>0.9</v>
      </c>
      <c r="F33" s="6" t="s">
        <v>11</v>
      </c>
      <c r="G33" s="7">
        <v>3.63</v>
      </c>
      <c r="H33" s="7">
        <f>E33*G33</f>
        <v>3.267</v>
      </c>
      <c r="I33" s="14">
        <v>3.27</v>
      </c>
    </row>
    <row r="34" spans="3:9" ht="12.75">
      <c r="C34" t="s">
        <v>58</v>
      </c>
      <c r="E34" s="13">
        <v>1</v>
      </c>
      <c r="F34" s="6" t="s">
        <v>16</v>
      </c>
      <c r="G34" s="7">
        <v>6.41</v>
      </c>
      <c r="H34" s="7">
        <f>E34*G34</f>
        <v>6.41</v>
      </c>
      <c r="I34" s="14">
        <v>6.41</v>
      </c>
    </row>
    <row r="35" spans="3:9" ht="12.75">
      <c r="C35" t="s">
        <v>44</v>
      </c>
      <c r="E35" s="11"/>
      <c r="F35" s="6"/>
      <c r="G35" s="12">
        <v>0.0761</v>
      </c>
      <c r="H35" s="7">
        <f>SUM(H12:H15)*G35*(6/12)+SUM(H17:H28)*G35*(3/12)</f>
        <v>3.544041386129624</v>
      </c>
      <c r="I35" s="14">
        <v>3.54</v>
      </c>
    </row>
    <row r="36" spans="4:9" ht="12.75">
      <c r="D36" s="9" t="s">
        <v>12</v>
      </c>
      <c r="E36" s="8"/>
      <c r="F36" s="6"/>
      <c r="H36" s="7">
        <f>SUM(H12:H35)</f>
        <v>201.47933769812153</v>
      </c>
      <c r="I36" s="14">
        <v>201.61</v>
      </c>
    </row>
    <row r="37" spans="5:9" ht="12.75">
      <c r="E37" s="8"/>
      <c r="F37" s="6"/>
      <c r="H37" s="7"/>
      <c r="I37" s="14"/>
    </row>
    <row r="38" spans="2:9" ht="12.75">
      <c r="B38" t="s">
        <v>45</v>
      </c>
      <c r="E38" s="8"/>
      <c r="F38" s="6"/>
      <c r="H38" s="7">
        <f>SUM(H39:H41)</f>
        <v>141.92010062890975</v>
      </c>
      <c r="I38" s="14">
        <v>141.922</v>
      </c>
    </row>
    <row r="39" spans="3:9" ht="12.75">
      <c r="C39" t="s">
        <v>46</v>
      </c>
      <c r="E39" s="10">
        <v>1</v>
      </c>
      <c r="F39" s="6" t="s">
        <v>16</v>
      </c>
      <c r="G39" s="7">
        <v>2</v>
      </c>
      <c r="H39" s="7">
        <f>E39*G39</f>
        <v>2</v>
      </c>
      <c r="I39" s="14">
        <v>2</v>
      </c>
    </row>
    <row r="40" spans="3:9" ht="12.75">
      <c r="C40" t="s">
        <v>47</v>
      </c>
      <c r="E40" s="10">
        <v>1</v>
      </c>
      <c r="F40" s="6" t="s">
        <v>16</v>
      </c>
      <c r="G40" s="7">
        <v>131.67010062890975</v>
      </c>
      <c r="H40" s="7">
        <f>E40*G40</f>
        <v>131.67010062890975</v>
      </c>
      <c r="I40" s="14">
        <v>131.67</v>
      </c>
    </row>
    <row r="41" spans="3:9" ht="12.75">
      <c r="C41" t="s">
        <v>48</v>
      </c>
      <c r="E41" s="10">
        <v>1</v>
      </c>
      <c r="F41" s="6" t="s">
        <v>16</v>
      </c>
      <c r="G41" s="7">
        <v>8.25</v>
      </c>
      <c r="H41" s="7">
        <f>E41*G41</f>
        <v>8.25</v>
      </c>
      <c r="I41" s="14">
        <v>8.25</v>
      </c>
    </row>
    <row r="42" spans="4:9" ht="12.75">
      <c r="D42" s="9" t="s">
        <v>49</v>
      </c>
      <c r="F42" s="6"/>
      <c r="H42" s="7">
        <f>H36+H38</f>
        <v>343.39943832703125</v>
      </c>
      <c r="I42" s="14">
        <v>343.53</v>
      </c>
    </row>
    <row r="43" spans="8:9" ht="12.75">
      <c r="H43" s="7"/>
      <c r="I43" s="14"/>
    </row>
    <row r="44" spans="2:9" ht="12.75">
      <c r="B44" t="s">
        <v>50</v>
      </c>
      <c r="H44" s="7"/>
      <c r="I44" s="14"/>
    </row>
    <row r="45" spans="3:9" ht="12.75">
      <c r="C45" t="s">
        <v>51</v>
      </c>
      <c r="H45" s="7">
        <f>H9-H36</f>
        <v>25.298662301878437</v>
      </c>
      <c r="I45" s="14">
        <v>25.17</v>
      </c>
    </row>
    <row r="46" spans="3:9" ht="12.75">
      <c r="C46" t="s">
        <v>52</v>
      </c>
      <c r="H46" s="7">
        <f>H9-H42</f>
        <v>-116.62143832703129</v>
      </c>
      <c r="I46" s="7">
        <v>-116.75</v>
      </c>
    </row>
    <row r="48" spans="5:10" ht="18">
      <c r="E48" s="21" t="s">
        <v>64</v>
      </c>
      <c r="F48" s="21"/>
      <c r="G48" s="21"/>
      <c r="H48" s="21"/>
      <c r="I48" s="21"/>
      <c r="J48" s="21"/>
    </row>
    <row r="49" spans="5:10" ht="12.75">
      <c r="E49" s="22" t="s">
        <v>65</v>
      </c>
      <c r="F49" s="22"/>
      <c r="G49" s="22"/>
      <c r="H49" s="22"/>
      <c r="I49" s="22"/>
      <c r="J49" s="22"/>
    </row>
    <row r="50" spans="5:10" ht="13.5" thickBot="1">
      <c r="E50" s="23"/>
      <c r="F50" s="23"/>
      <c r="G50" s="23"/>
      <c r="H50" s="23"/>
      <c r="I50" s="23"/>
      <c r="J50" s="23"/>
    </row>
    <row r="51" spans="5:10" ht="15">
      <c r="E51" s="24" t="s">
        <v>66</v>
      </c>
      <c r="F51" s="25" t="s">
        <v>67</v>
      </c>
      <c r="G51" s="26"/>
      <c r="H51" s="26"/>
      <c r="I51" s="26"/>
      <c r="J51" s="26"/>
    </row>
    <row r="52" spans="5:10" ht="15.75" thickBot="1">
      <c r="E52" s="27" t="s">
        <v>68</v>
      </c>
      <c r="F52" s="28">
        <f>G52-0.5</f>
        <v>1.2659999999999996</v>
      </c>
      <c r="G52" s="29">
        <f>H52-0.5</f>
        <v>1.7659999999999996</v>
      </c>
      <c r="H52" s="29">
        <f>G7</f>
        <v>2.2659999999999996</v>
      </c>
      <c r="I52" s="29">
        <f>H52+0.5</f>
        <v>2.7659999999999996</v>
      </c>
      <c r="J52" s="29">
        <f>I52+0.5</f>
        <v>3.2659999999999996</v>
      </c>
    </row>
    <row r="53" spans="5:10" ht="12.75">
      <c r="E53" s="30">
        <f>E54-5</f>
        <v>68</v>
      </c>
      <c r="F53" s="31">
        <f>F$52*$E53+$H$8-(SUM($H$12:$H$30)+SUM($H$32:$H$35)+$E53*($G$31))</f>
        <v>-75.79133769812158</v>
      </c>
      <c r="G53" s="31">
        <f>G$52*$E53+$H$8-(SUM($H$12:$H$30)+SUM($H$32:$H$35)+$E53*($G$31))</f>
        <v>-41.791337698121595</v>
      </c>
      <c r="H53" s="31">
        <f>H$52*$E53+$H$8-(SUM($H$12:$H$30)+SUM($H$32:$H$35)+$E53*($G$31))</f>
        <v>-7.791337698121595</v>
      </c>
      <c r="I53" s="31">
        <f>I$52*$E53+$H$8-(SUM($H$12:$H$30)+SUM($H$32:$H$35)+$E53*($G$31))</f>
        <v>26.208662301878405</v>
      </c>
      <c r="J53" s="31">
        <f>J$52*$E53+$H$8-(SUM($H$12:$H$30)+SUM($H$32:$H$35)+$E53*($G$31))</f>
        <v>60.208662301878405</v>
      </c>
    </row>
    <row r="54" spans="5:10" ht="12.75">
      <c r="E54" s="32">
        <f>E55-5</f>
        <v>73</v>
      </c>
      <c r="F54" s="31">
        <f aca="true" t="shared" si="0" ref="F54:J59">F$52*$E54+$H$8-(SUM($H$12:$H$30)+SUM($H$32:$H$35)+$E54*($G$31))</f>
        <v>-69.76133769812157</v>
      </c>
      <c r="G54" s="31">
        <f t="shared" si="0"/>
        <v>-33.26133769812154</v>
      </c>
      <c r="H54" s="31">
        <f t="shared" si="0"/>
        <v>3.2386623018784633</v>
      </c>
      <c r="I54" s="31">
        <f t="shared" si="0"/>
        <v>39.73866230187846</v>
      </c>
      <c r="J54" s="31">
        <f t="shared" si="0"/>
        <v>76.23866230187846</v>
      </c>
    </row>
    <row r="55" spans="5:10" ht="12.75">
      <c r="E55" s="32">
        <f>E56-5</f>
        <v>78</v>
      </c>
      <c r="F55" s="31">
        <f t="shared" si="0"/>
        <v>-63.731337698121564</v>
      </c>
      <c r="G55" s="31">
        <f t="shared" si="0"/>
        <v>-24.731337698121564</v>
      </c>
      <c r="H55" s="31">
        <f t="shared" si="0"/>
        <v>14.268662301878436</v>
      </c>
      <c r="I55" s="31">
        <f t="shared" si="0"/>
        <v>53.268662301878436</v>
      </c>
      <c r="J55" s="31">
        <f t="shared" si="0"/>
        <v>92.26866230187844</v>
      </c>
    </row>
    <row r="56" spans="5:10" ht="12.75">
      <c r="E56" s="32">
        <f>E7</f>
        <v>83</v>
      </c>
      <c r="F56" s="31">
        <f t="shared" si="0"/>
        <v>-57.70133769812156</v>
      </c>
      <c r="G56" s="31">
        <f t="shared" si="0"/>
        <v>-16.201337698121563</v>
      </c>
      <c r="H56" s="33">
        <f t="shared" si="0"/>
        <v>25.298662301878437</v>
      </c>
      <c r="I56" s="31">
        <f t="shared" si="0"/>
        <v>66.79866230187844</v>
      </c>
      <c r="J56" s="31">
        <f t="shared" si="0"/>
        <v>108.29866230187844</v>
      </c>
    </row>
    <row r="57" spans="5:10" ht="12.75">
      <c r="E57" s="32">
        <f>E56+5</f>
        <v>88</v>
      </c>
      <c r="F57" s="31">
        <f t="shared" si="0"/>
        <v>-51.67133769812159</v>
      </c>
      <c r="G57" s="31">
        <f t="shared" si="0"/>
        <v>-7.67133769812159</v>
      </c>
      <c r="H57" s="31">
        <f t="shared" si="0"/>
        <v>36.32866230187841</v>
      </c>
      <c r="I57" s="31">
        <f t="shared" si="0"/>
        <v>80.32866230187841</v>
      </c>
      <c r="J57" s="31">
        <f t="shared" si="0"/>
        <v>124.32866230187841</v>
      </c>
    </row>
    <row r="58" spans="5:10" ht="12.75">
      <c r="E58" s="32">
        <f>E57+5</f>
        <v>93</v>
      </c>
      <c r="F58" s="31">
        <f t="shared" si="0"/>
        <v>-45.64133769812159</v>
      </c>
      <c r="G58" s="31">
        <f t="shared" si="0"/>
        <v>0.8586623018784394</v>
      </c>
      <c r="H58" s="31">
        <f t="shared" si="0"/>
        <v>47.35866230187844</v>
      </c>
      <c r="I58" s="31">
        <f t="shared" si="0"/>
        <v>93.85866230187838</v>
      </c>
      <c r="J58" s="31">
        <f t="shared" si="0"/>
        <v>140.35866230187838</v>
      </c>
    </row>
    <row r="59" spans="5:10" ht="12.75">
      <c r="E59" s="32">
        <f>E58+5</f>
        <v>98</v>
      </c>
      <c r="F59" s="31">
        <f t="shared" si="0"/>
        <v>-39.61133769812156</v>
      </c>
      <c r="G59" s="31">
        <f t="shared" si="0"/>
        <v>9.38866230187844</v>
      </c>
      <c r="H59" s="31">
        <f t="shared" si="0"/>
        <v>58.38866230187844</v>
      </c>
      <c r="I59" s="31">
        <f t="shared" si="0"/>
        <v>107.38866230187844</v>
      </c>
      <c r="J59" s="31">
        <f t="shared" si="0"/>
        <v>156.38866230187844</v>
      </c>
    </row>
    <row r="60" ht="12.75">
      <c r="I60" s="7"/>
    </row>
    <row r="61" spans="2:9" ht="12.75">
      <c r="B61" t="s">
        <v>53</v>
      </c>
      <c r="I61" s="7"/>
    </row>
    <row r="62" ht="12.75">
      <c r="C62" t="s">
        <v>54</v>
      </c>
    </row>
    <row r="63" ht="12.75">
      <c r="C63" t="s">
        <v>55</v>
      </c>
    </row>
    <row r="64" ht="12.75">
      <c r="C64" t="s">
        <v>56</v>
      </c>
    </row>
    <row r="65" ht="12.75">
      <c r="C65" t="s">
        <v>59</v>
      </c>
    </row>
    <row r="66" ht="12.75">
      <c r="C66" t="s">
        <v>57</v>
      </c>
    </row>
    <row r="68" ht="12.75">
      <c r="B68" t="s">
        <v>63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2006-09-15T16:47:49Z</cp:lastPrinted>
  <dcterms:created xsi:type="dcterms:W3CDTF">2006-03-14T02:16:20Z</dcterms:created>
  <dcterms:modified xsi:type="dcterms:W3CDTF">2006-11-09T00:48:33Z</dcterms:modified>
  <cp:category/>
  <cp:version/>
  <cp:contentType/>
  <cp:contentStatus/>
</cp:coreProperties>
</file>