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8445" activeTab="0"/>
  </bookViews>
  <sheets>
    <sheet name="Establish Alfalfa - 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90</t>
        </r>
      </text>
    </comment>
    <comment ref="D21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<sst xmlns="http://schemas.openxmlformats.org/spreadsheetml/2006/main" count="86" uniqueCount="67">
  <si>
    <t>Washington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</si>
  <si>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</si>
  <si>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</si>
  <si>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</si>
  <si>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</si>
  <si>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</si>
  <si>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</si>
  <si>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</si>
  <si>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Alfalfa</t>
  </si>
  <si>
    <t>Subtotal</t>
  </si>
  <si>
    <t>Operating costs</t>
  </si>
  <si>
    <t>Land preparation</t>
  </si>
  <si>
    <t>Plowing</t>
  </si>
  <si>
    <t>acre</t>
  </si>
  <si>
    <t>Discing</t>
  </si>
  <si>
    <t>Roller harrow</t>
  </si>
  <si>
    <t>Planting</t>
  </si>
  <si>
    <t>Seed</t>
  </si>
  <si>
    <t>Oat seed</t>
  </si>
  <si>
    <t>pounds</t>
  </si>
  <si>
    <t>Alfalfa seed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</si>
  <si>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</si>
  <si>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</si>
  <si>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</si>
  <si>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</si>
  <si>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</si>
  <si>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</si>
  <si>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</si>
  <si>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</si>
  <si>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</si>
  <si>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</si>
  <si>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</si>
  <si>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</si>
  <si>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</si>
  <si>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</si>
  <si>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</si>
  <si>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</si>
  <si>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</si>
  <si>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</si>
  <si>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</si>
  <si>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</si>
  <si>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</si>
  <si>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</si>
  <si>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</si>
  <si>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</si>
  <si>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</si>
  <si>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</si>
  <si>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</si>
  <si>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</si>
  <si>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</si>
  <si>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</si>
  <si>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</si>
  <si>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 hay planted in late March and harvested in July.</t>
  </si>
  <si>
    <t>2. Interest computed on land preparation and planting costs for 10 months and fertilization/herbicide/irrigation costs for 3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</si>
  <si>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</si>
  <si>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</si>
  <si>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</si>
  <si>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</si>
  <si>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Base Value</t>
  </si>
  <si>
    <t>Modify Colored Columns</t>
  </si>
  <si>
    <t>Costs and Returns per acre from establishing alfalfa with oat hay, 2006</t>
  </si>
  <si>
    <t>Budget prepared by: E. Bruce Godfrey, Cody Bingham and Dean Miner</t>
  </si>
  <si>
    <t>Breakeven Table - Oat Hay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</si>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</sst>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%"/>
    <numFmt numFmtId="170" formatCode="#,##0.000_);\(#,##0.000\)"/>
    <numFmt numFmtId="171" formatCode="&quot;$&quot;#,##0.000"/>
    <numFmt numFmtId="172" formatCode="0.00_);\(0.00\)"/>
    <numFmt numFmtId="173" formatCode="_(* #,##0.0_);_(* \(#,##0.0\);_(* &quot;-&quot;?_);_(@_)"/>
    <numFmt numFmtId="174" formatCode="&quot;$&quot;#,##0.0"/>
    <numFmt numFmtId="175" formatCode="#,##0.0_);\(#,##0.0\)"/>
    <numFmt numFmtId="176" formatCode="_(* #,##0_);_(* \(#,##0\);_(* &quot;-&quot;?_);_(@_)"/>
    <numFmt numFmtId="177" formatCode="&quot;$&quot;#,##0.0000"/>
    <numFmt numFmtId="178" formatCode="_(* #,##0.000_);_(* \(#,##0.000\);_(* &quot;-&quot;??_);_(@_)"/>
    <numFmt numFmtId="179" formatCode="_(* #,##0.0000_);_(* \(#,##0.0000\);_(* &quot;-&quot;??_);_(@_)"/>
    <numFmt numFmtId="180" formatCode="#\ ?/2"/>
    <numFmt numFmtId="181" formatCode="0.000"/>
    <numFmt numFmtId="182" formatCode="0.0000"/>
    <numFmt numFmtId="183" formatCode="0.000000"/>
    <numFmt numFmtId="184" formatCode="0.00000"/>
    <numFmt numFmtId="185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2" fillId="0" borderId="0" xfId="20" applyAlignment="1">
      <alignment/>
    </xf>
    <xf numFmtId="0" fontId="6" fillId="0" borderId="0" xfId="0" applyFont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spans="1:5" ht="15">
      <c r="A1" s="1" t="s">
        <v>56</v>
      </c>
      <c r="E1" s="2"/>
    </row>
    <row r="2" spans="1:9" ht="15">
      <c r="A2" s="1" t="s">
        <v>57</v>
      </c>
      <c r="E2" s="2"/>
      <c r="H2" s="16" t="s">
        <v>59</v>
      </c>
      <c r="I2" s="16"/>
    </row>
    <row r="3" spans="2:5" ht="15.75">
      <c r="B3" s="3" t="s">
        <v>60</v>
      </c>
      <c r="E3" s="2"/>
    </row>
    <row r="4" spans="1:5" ht="15.75">
      <c r="A4" s="4"/>
      <c r="B4" s="3" t="s">
        <v>0</v>
      </c>
      <c r="E4" s="2"/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58</v>
      </c>
    </row>
    <row r="6" spans="2:9" ht="12.75">
      <c r="B6" s="5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6">
        <v>2.3</v>
      </c>
      <c r="F7" s="7" t="s">
        <v>7</v>
      </c>
      <c r="G7" s="8">
        <v>67.66666666666667</v>
      </c>
      <c r="H7" s="8">
        <f>E7*G7</f>
        <v>155.63333333333333</v>
      </c>
      <c r="I7" s="13">
        <v>155.63</v>
      </c>
    </row>
    <row r="8" spans="3:9" ht="12.75">
      <c r="C8" t="s">
        <v>8</v>
      </c>
      <c r="E8" s="6">
        <v>1.5</v>
      </c>
      <c r="F8" s="7" t="s">
        <v>7</v>
      </c>
      <c r="G8" s="8">
        <v>88.56666666666666</v>
      </c>
      <c r="H8" s="8">
        <f>E8*G8</f>
        <v>132.85</v>
      </c>
      <c r="I8" s="13">
        <v>132.85</v>
      </c>
    </row>
    <row r="9" spans="4:9" ht="12.75">
      <c r="D9" s="9" t="s">
        <v>9</v>
      </c>
      <c r="E9" s="2"/>
      <c r="F9" s="7"/>
      <c r="G9" s="8"/>
      <c r="H9" s="8">
        <f>H7+H8</f>
        <v>288.48333333333335</v>
      </c>
      <c r="I9" s="13">
        <v>288.48</v>
      </c>
    </row>
    <row r="10" spans="2:9" ht="12.75">
      <c r="B10" s="5" t="s">
        <v>10</v>
      </c>
      <c r="E10" s="2"/>
      <c r="F10" s="7"/>
      <c r="G10" s="8"/>
      <c r="H10" s="8"/>
      <c r="I10" s="13"/>
    </row>
    <row r="11" spans="3:9" ht="12.75">
      <c r="C11" t="s">
        <v>11</v>
      </c>
      <c r="E11" s="2"/>
      <c r="F11" s="7"/>
      <c r="G11" s="8"/>
      <c r="H11" s="8"/>
      <c r="I11" s="13"/>
    </row>
    <row r="12" spans="4:9" ht="12.75">
      <c r="D12" t="s">
        <v>12</v>
      </c>
      <c r="E12" s="10">
        <v>1</v>
      </c>
      <c r="F12" s="7" t="s">
        <v>13</v>
      </c>
      <c r="G12" s="8">
        <v>22.78</v>
      </c>
      <c r="H12" s="8">
        <f>E12*G12</f>
        <v>22.78</v>
      </c>
      <c r="I12" s="13">
        <v>22.78</v>
      </c>
    </row>
    <row r="13" spans="4:9" ht="12.75">
      <c r="D13" t="s">
        <v>14</v>
      </c>
      <c r="E13" s="10">
        <v>1</v>
      </c>
      <c r="F13" s="7" t="s">
        <v>13</v>
      </c>
      <c r="G13" s="8">
        <v>11.56</v>
      </c>
      <c r="H13" s="8">
        <f>E13*G13</f>
        <v>11.56</v>
      </c>
      <c r="I13" s="13">
        <v>11.56</v>
      </c>
    </row>
    <row r="14" spans="4:9" ht="12.75">
      <c r="D14" t="s">
        <v>15</v>
      </c>
      <c r="E14" s="10">
        <v>2</v>
      </c>
      <c r="F14" s="7" t="s">
        <v>13</v>
      </c>
      <c r="G14" s="8">
        <v>14.33</v>
      </c>
      <c r="H14" s="8">
        <f>E14*G14</f>
        <v>28.66</v>
      </c>
      <c r="I14" s="13">
        <v>28.66</v>
      </c>
    </row>
    <row r="15" spans="3:9" ht="12.75">
      <c r="C15" t="s">
        <v>16</v>
      </c>
      <c r="E15" s="10">
        <v>1</v>
      </c>
      <c r="F15" s="7" t="s">
        <v>13</v>
      </c>
      <c r="G15" s="8">
        <v>12.21</v>
      </c>
      <c r="H15" s="8">
        <f>E15*G15</f>
        <v>12.21</v>
      </c>
      <c r="I15" s="13">
        <v>12.21</v>
      </c>
    </row>
    <row r="16" spans="3:9" ht="12.75">
      <c r="C16" t="s">
        <v>17</v>
      </c>
      <c r="E16" s="10"/>
      <c r="F16" s="7"/>
      <c r="G16" s="8"/>
      <c r="H16" s="8"/>
      <c r="I16" s="13"/>
    </row>
    <row r="17" spans="4:9" ht="12.75">
      <c r="D17" t="s">
        <v>18</v>
      </c>
      <c r="E17" s="10">
        <v>90</v>
      </c>
      <c r="F17" s="7" t="s">
        <v>19</v>
      </c>
      <c r="G17" s="8">
        <v>0.17</v>
      </c>
      <c r="H17" s="8">
        <f>E17*G17</f>
        <v>15.3</v>
      </c>
      <c r="I17" s="13">
        <v>15.3</v>
      </c>
    </row>
    <row r="18" spans="4:9" ht="12.75">
      <c r="D18" t="s">
        <v>20</v>
      </c>
      <c r="E18" s="10">
        <v>16</v>
      </c>
      <c r="F18" s="7" t="s">
        <v>19</v>
      </c>
      <c r="G18" s="8">
        <v>2.52</v>
      </c>
      <c r="H18" s="8">
        <f>E18*G18</f>
        <v>40.32</v>
      </c>
      <c r="I18" s="13">
        <v>40.32</v>
      </c>
    </row>
    <row r="19" spans="3:9" ht="12.75">
      <c r="C19" t="s">
        <v>21</v>
      </c>
      <c r="E19" s="2"/>
      <c r="F19" s="7"/>
      <c r="G19" s="8"/>
      <c r="H19" s="8"/>
      <c r="I19" s="13"/>
    </row>
    <row r="20" spans="4:9" ht="12.75">
      <c r="D20" t="s">
        <v>22</v>
      </c>
      <c r="E20" s="10">
        <v>249</v>
      </c>
      <c r="F20" s="7" t="s">
        <v>19</v>
      </c>
      <c r="G20" s="8">
        <v>0.1785</v>
      </c>
      <c r="H20" s="8">
        <f>E20*G20</f>
        <v>44.4465</v>
      </c>
      <c r="I20" s="13">
        <v>44.45</v>
      </c>
    </row>
    <row r="21" spans="4:9" ht="12.75">
      <c r="D21" t="s">
        <v>23</v>
      </c>
      <c r="E21" s="10">
        <v>48</v>
      </c>
      <c r="F21" s="7" t="s">
        <v>19</v>
      </c>
      <c r="G21" s="8">
        <v>0.1785</v>
      </c>
      <c r="H21" s="8">
        <f>E21*G21</f>
        <v>8.568</v>
      </c>
      <c r="I21" s="13">
        <v>8.57</v>
      </c>
    </row>
    <row r="22" spans="4:9" ht="12.75">
      <c r="D22" t="s">
        <v>24</v>
      </c>
      <c r="E22" s="10">
        <v>1</v>
      </c>
      <c r="F22" s="7" t="s">
        <v>13</v>
      </c>
      <c r="G22" s="8">
        <v>7.82</v>
      </c>
      <c r="H22" s="8">
        <f>E22*G22</f>
        <v>7.82</v>
      </c>
      <c r="I22" s="13">
        <v>7.82</v>
      </c>
    </row>
    <row r="23" spans="3:9" ht="12.75">
      <c r="C23" t="s">
        <v>25</v>
      </c>
      <c r="E23" s="2"/>
      <c r="F23" s="7"/>
      <c r="G23" s="8"/>
      <c r="H23" s="8"/>
      <c r="I23" s="13"/>
    </row>
    <row r="24" spans="4:9" ht="12.75">
      <c r="D24" t="s">
        <v>26</v>
      </c>
      <c r="E24" s="2">
        <v>0</v>
      </c>
      <c r="F24" s="7" t="s">
        <v>27</v>
      </c>
      <c r="G24" s="8">
        <v>2.7495</v>
      </c>
      <c r="H24" s="8">
        <f>E24*G24</f>
        <v>0</v>
      </c>
      <c r="I24" s="13">
        <v>0</v>
      </c>
    </row>
    <row r="25" spans="4:9" ht="12.75">
      <c r="D25" t="s">
        <v>24</v>
      </c>
      <c r="E25" s="10">
        <v>1</v>
      </c>
      <c r="F25" s="7" t="s">
        <v>13</v>
      </c>
      <c r="G25" s="8">
        <v>7.82</v>
      </c>
      <c r="H25" s="8">
        <f>E25*G25</f>
        <v>7.82</v>
      </c>
      <c r="I25" s="13">
        <v>7.82</v>
      </c>
    </row>
    <row r="26" spans="3:9" ht="12.75">
      <c r="C26" t="s">
        <v>28</v>
      </c>
      <c r="E26" s="10">
        <v>4</v>
      </c>
      <c r="F26" s="7" t="s">
        <v>29</v>
      </c>
      <c r="G26" s="8"/>
      <c r="H26" s="8"/>
      <c r="I26" s="13"/>
    </row>
    <row r="27" spans="4:9" ht="12.75">
      <c r="D27" t="s">
        <v>30</v>
      </c>
      <c r="E27" s="2">
        <v>1.3333333333333333</v>
      </c>
      <c r="F27" s="7" t="s">
        <v>31</v>
      </c>
      <c r="G27" s="8">
        <v>10</v>
      </c>
      <c r="H27" s="8">
        <f>E27*G27</f>
        <v>13.333333333333332</v>
      </c>
      <c r="I27" s="13">
        <v>13.33</v>
      </c>
    </row>
    <row r="28" spans="4:9" ht="12.75">
      <c r="D28" t="s">
        <v>32</v>
      </c>
      <c r="E28" s="10">
        <v>1</v>
      </c>
      <c r="F28" s="7" t="s">
        <v>33</v>
      </c>
      <c r="G28" s="8">
        <v>10</v>
      </c>
      <c r="H28" s="8">
        <f>E28*G28</f>
        <v>10</v>
      </c>
      <c r="I28" s="13">
        <v>10</v>
      </c>
    </row>
    <row r="29" spans="4:9" ht="12.75">
      <c r="D29" t="s">
        <v>34</v>
      </c>
      <c r="E29" s="10">
        <v>1</v>
      </c>
      <c r="F29" s="7" t="s">
        <v>13</v>
      </c>
      <c r="G29" s="8">
        <v>2.3</v>
      </c>
      <c r="H29" s="8">
        <f>E29*G29</f>
        <v>2.3</v>
      </c>
      <c r="I29" s="13">
        <v>2.3</v>
      </c>
    </row>
    <row r="30" spans="4:9" ht="12.75">
      <c r="D30" t="s">
        <v>35</v>
      </c>
      <c r="E30" s="10">
        <v>22</v>
      </c>
      <c r="F30" s="7" t="s">
        <v>36</v>
      </c>
      <c r="G30" s="8">
        <v>0</v>
      </c>
      <c r="H30" s="8">
        <f>E30*G30</f>
        <v>0</v>
      </c>
      <c r="I30" s="13">
        <v>0</v>
      </c>
    </row>
    <row r="31" spans="3:9" ht="12.75">
      <c r="C31" t="s">
        <v>37</v>
      </c>
      <c r="E31" s="2"/>
      <c r="F31" s="7"/>
      <c r="G31" s="8"/>
      <c r="H31" s="8"/>
      <c r="I31" s="13"/>
    </row>
    <row r="32" spans="4:9" ht="12.75">
      <c r="D32" t="s">
        <v>38</v>
      </c>
      <c r="E32" s="10">
        <v>2</v>
      </c>
      <c r="F32" s="7" t="s">
        <v>13</v>
      </c>
      <c r="G32" s="8">
        <v>15.56</v>
      </c>
      <c r="H32" s="8">
        <f>E32*G32</f>
        <v>31.12</v>
      </c>
      <c r="I32" s="13">
        <v>31.12</v>
      </c>
    </row>
    <row r="33" spans="4:9" ht="12.75">
      <c r="D33" t="s">
        <v>39</v>
      </c>
      <c r="E33" s="10">
        <v>2</v>
      </c>
      <c r="F33" s="7" t="s">
        <v>13</v>
      </c>
      <c r="G33" s="8">
        <v>4.69</v>
      </c>
      <c r="H33" s="8">
        <f>E33*G33</f>
        <v>9.38</v>
      </c>
      <c r="I33" s="13">
        <v>9.38</v>
      </c>
    </row>
    <row r="34" spans="4:9" ht="12.75">
      <c r="D34" t="s">
        <v>40</v>
      </c>
      <c r="E34" s="14">
        <v>3.8</v>
      </c>
      <c r="F34" s="7" t="s">
        <v>7</v>
      </c>
      <c r="G34" s="8">
        <v>4.79</v>
      </c>
      <c r="H34" s="8">
        <f>E34*G34</f>
        <v>18.201999999999998</v>
      </c>
      <c r="I34" s="13">
        <v>18.2</v>
      </c>
    </row>
    <row r="35" spans="4:9" ht="12.75">
      <c r="D35" t="s">
        <v>41</v>
      </c>
      <c r="E35" s="15">
        <v>3.8</v>
      </c>
      <c r="F35" s="7" t="s">
        <v>7</v>
      </c>
      <c r="G35" s="8">
        <v>3.63</v>
      </c>
      <c r="H35" s="8">
        <f>E35*G35</f>
        <v>13.793999999999999</v>
      </c>
      <c r="I35" s="13">
        <v>13.79</v>
      </c>
    </row>
    <row r="36" spans="3:9" ht="12.75">
      <c r="C36" t="s">
        <v>42</v>
      </c>
      <c r="E36" s="11"/>
      <c r="F36" s="7"/>
      <c r="G36" s="12">
        <v>0.0761</v>
      </c>
      <c r="H36" s="8">
        <f>SUM(H12:H18)*G36*(10/12)+SUM(H20:H30)*G36*(3/12)</f>
        <v>10.090628529166668</v>
      </c>
      <c r="I36" s="13">
        <v>10.09</v>
      </c>
    </row>
    <row r="37" spans="4:9" ht="12.75">
      <c r="D37" s="9" t="s">
        <v>9</v>
      </c>
      <c r="E37" s="2"/>
      <c r="F37" s="7"/>
      <c r="H37" s="8">
        <f>SUM(H12:H36)</f>
        <v>307.7044618625</v>
      </c>
      <c r="I37" s="13">
        <v>358.66</v>
      </c>
    </row>
    <row r="38" spans="5:9" ht="12.75">
      <c r="E38" s="2"/>
      <c r="F38" s="7"/>
      <c r="H38" s="8"/>
      <c r="I38" s="13"/>
    </row>
    <row r="39" spans="2:9" ht="12.75">
      <c r="B39" t="s">
        <v>43</v>
      </c>
      <c r="E39" s="2"/>
      <c r="F39" s="7"/>
      <c r="H39" s="8">
        <f>SUM(H40:H42)</f>
        <v>44.371538794297635</v>
      </c>
      <c r="I39" s="13">
        <v>44.37</v>
      </c>
    </row>
    <row r="40" spans="3:9" ht="12.75">
      <c r="C40" t="s">
        <v>44</v>
      </c>
      <c r="E40" s="10">
        <v>1</v>
      </c>
      <c r="F40" s="7" t="s">
        <v>13</v>
      </c>
      <c r="G40" s="8">
        <v>2</v>
      </c>
      <c r="H40" s="8">
        <f>E40*G40</f>
        <v>2</v>
      </c>
      <c r="I40" s="13">
        <v>2</v>
      </c>
    </row>
    <row r="41" spans="3:9" ht="12.75">
      <c r="C41" t="s">
        <v>45</v>
      </c>
      <c r="E41" s="10">
        <v>1</v>
      </c>
      <c r="F41" s="7" t="s">
        <v>13</v>
      </c>
      <c r="G41" s="8">
        <v>34.121538794297635</v>
      </c>
      <c r="H41" s="8">
        <f>E41*G41</f>
        <v>34.121538794297635</v>
      </c>
      <c r="I41" s="13">
        <v>34.12</v>
      </c>
    </row>
    <row r="42" spans="3:9" ht="12.75">
      <c r="C42" t="s">
        <v>46</v>
      </c>
      <c r="E42" s="10">
        <v>1</v>
      </c>
      <c r="F42" s="7" t="s">
        <v>13</v>
      </c>
      <c r="G42" s="8">
        <v>8.25</v>
      </c>
      <c r="H42" s="8">
        <f>E42*G42</f>
        <v>8.25</v>
      </c>
      <c r="I42" s="13">
        <v>8.25</v>
      </c>
    </row>
    <row r="43" spans="4:9" ht="12.75">
      <c r="D43" s="9" t="s">
        <v>47</v>
      </c>
      <c r="E43" s="2"/>
      <c r="F43" s="7"/>
      <c r="H43" s="8">
        <f>H37+H39</f>
        <v>352.07600065679765</v>
      </c>
      <c r="I43" s="13">
        <v>403.03</v>
      </c>
    </row>
    <row r="44" spans="5:9" ht="12.75">
      <c r="E44" s="2"/>
      <c r="H44" s="8"/>
      <c r="I44" s="13"/>
    </row>
    <row r="45" spans="2:9" ht="12.75">
      <c r="B45" t="s">
        <v>48</v>
      </c>
      <c r="E45" s="2"/>
      <c r="H45" s="8"/>
      <c r="I45" s="13"/>
    </row>
    <row r="46" spans="3:9" ht="12.75">
      <c r="C46" t="s">
        <v>49</v>
      </c>
      <c r="E46" s="2"/>
      <c r="H46" s="8">
        <f>H9-H37</f>
        <v>-19.221128529166663</v>
      </c>
      <c r="I46" s="13">
        <v>-70.18</v>
      </c>
    </row>
    <row r="47" spans="3:9" ht="12.75">
      <c r="C47" t="s">
        <v>50</v>
      </c>
      <c r="E47" s="2"/>
      <c r="H47" s="8">
        <f>H9-H43</f>
        <v>-63.5926673234643</v>
      </c>
      <c r="I47" s="13">
        <v>-114.55</v>
      </c>
    </row>
    <row r="48" ht="12.75">
      <c r="E48" s="2"/>
    </row>
    <row r="49" spans="5:10" ht="18">
      <c r="E49" s="21" t="s">
        <v>62</v>
      </c>
      <c r="F49" s="21"/>
      <c r="G49" s="21"/>
      <c r="H49" s="21"/>
      <c r="I49" s="21"/>
      <c r="J49" s="21"/>
    </row>
    <row r="50" spans="5:10" ht="12.75">
      <c r="E50" s="22" t="s">
        <v>63</v>
      </c>
      <c r="F50" s="22"/>
      <c r="G50" s="22"/>
      <c r="H50" s="22"/>
      <c r="I50" s="22"/>
      <c r="J50" s="22"/>
    </row>
    <row r="51" spans="5:10" ht="13.5" thickBot="1">
      <c r="E51" s="23"/>
      <c r="F51" s="23"/>
      <c r="G51" s="23"/>
      <c r="H51" s="23"/>
      <c r="I51" s="23"/>
      <c r="J51" s="23"/>
    </row>
    <row r="52" spans="5:10" ht="15">
      <c r="E52" s="24" t="s">
        <v>64</v>
      </c>
      <c r="F52" s="25" t="s">
        <v>65</v>
      </c>
      <c r="G52" s="26"/>
      <c r="H52" s="26"/>
      <c r="I52" s="26"/>
      <c r="J52" s="26"/>
    </row>
    <row r="53" spans="5:10" ht="15.75" thickBot="1">
      <c r="E53" s="27" t="s">
        <v>66</v>
      </c>
      <c r="F53" s="28">
        <f>G53-5</f>
        <v>57.66666666666667</v>
      </c>
      <c r="G53" s="29">
        <f>H53-5</f>
        <v>62.66666666666667</v>
      </c>
      <c r="H53" s="29">
        <f>G7</f>
        <v>67.66666666666667</v>
      </c>
      <c r="I53" s="29">
        <f>H53+5</f>
        <v>72.66666666666667</v>
      </c>
      <c r="J53" s="29">
        <f>I53+5</f>
        <v>77.66666666666667</v>
      </c>
    </row>
    <row r="54" spans="5:10" ht="12.75">
      <c r="E54" s="30">
        <f>E55-0.5</f>
        <v>0.7999999999999998</v>
      </c>
      <c r="F54" s="31">
        <f>F$53*$E54+$H$8-SUM($H$12:$H$33)-$G$34*$E54-$G$35*$E54-$H$36</f>
        <v>-103.46112852916669</v>
      </c>
      <c r="G54" s="31">
        <f>G$53*$E54+$H$8-SUM($H$12:$H$33)-$G$34*$E54-$G$35*$E54-$H$36</f>
        <v>-99.46112852916669</v>
      </c>
      <c r="H54" s="31">
        <f>H$53*$E54+$H$8-SUM($H$12:$H$33)-$G$34*$E54-$G$35*$E54-$H$36</f>
        <v>-95.46112852916669</v>
      </c>
      <c r="I54" s="31">
        <f>I$53*$E54+$H$8-SUM($H$12:$H$33)-$G$34*$E54-$G$35*$E54-$H$36</f>
        <v>-91.46112852916669</v>
      </c>
      <c r="J54" s="31">
        <f>J$53*$E54+$H$8-SUM($H$12:$H$33)-$G$34*$E54-$G$35*$E54-$H$36</f>
        <v>-87.46112852916669</v>
      </c>
    </row>
    <row r="55" spans="5:10" ht="12.75">
      <c r="E55" s="32">
        <f>E56-0.5</f>
        <v>1.2999999999999998</v>
      </c>
      <c r="F55" s="34">
        <f aca="true" t="shared" si="0" ref="F55:J60">F$53*$E55+$H$8-SUM($H$12:$H$33)-$G$34*$E55-$G$35*$E55-$H$36</f>
        <v>-78.83779519583335</v>
      </c>
      <c r="G55" s="31">
        <f t="shared" si="0"/>
        <v>-72.33779519583335</v>
      </c>
      <c r="H55" s="31">
        <f t="shared" si="0"/>
        <v>-65.83779519583335</v>
      </c>
      <c r="I55" s="31">
        <f t="shared" si="0"/>
        <v>-59.33779519583335</v>
      </c>
      <c r="J55" s="31">
        <f t="shared" si="0"/>
        <v>-52.83779519583335</v>
      </c>
    </row>
    <row r="56" spans="5:10" ht="12.75">
      <c r="E56" s="32">
        <f>E57-0.5</f>
        <v>1.7999999999999998</v>
      </c>
      <c r="F56" s="31">
        <f t="shared" si="0"/>
        <v>-54.214461862500045</v>
      </c>
      <c r="G56" s="31">
        <f t="shared" si="0"/>
        <v>-45.214461862500045</v>
      </c>
      <c r="H56" s="31">
        <f t="shared" si="0"/>
        <v>-36.214461862500045</v>
      </c>
      <c r="I56" s="31">
        <f t="shared" si="0"/>
        <v>-27.21446186250004</v>
      </c>
      <c r="J56" s="31">
        <f t="shared" si="0"/>
        <v>-18.21446186250004</v>
      </c>
    </row>
    <row r="57" spans="5:10" ht="12.75">
      <c r="E57" s="32">
        <f>E7</f>
        <v>2.3</v>
      </c>
      <c r="F57" s="31">
        <f t="shared" si="0"/>
        <v>-29.59112852916667</v>
      </c>
      <c r="G57" s="31">
        <f t="shared" si="0"/>
        <v>-18.091128529166667</v>
      </c>
      <c r="H57" s="33">
        <f t="shared" si="0"/>
        <v>-6.591128529166669</v>
      </c>
      <c r="I57" s="31">
        <f t="shared" si="0"/>
        <v>4.908871470833331</v>
      </c>
      <c r="J57" s="31">
        <f t="shared" si="0"/>
        <v>16.408871470833336</v>
      </c>
    </row>
    <row r="58" spans="5:10" ht="12.75">
      <c r="E58" s="32">
        <f>E57+0.5</f>
        <v>2.8</v>
      </c>
      <c r="F58" s="31">
        <f t="shared" si="0"/>
        <v>-4.9677951958333555</v>
      </c>
      <c r="G58" s="31">
        <f t="shared" si="0"/>
        <v>9.032204804166643</v>
      </c>
      <c r="H58" s="31">
        <f t="shared" si="0"/>
        <v>23.032204804166643</v>
      </c>
      <c r="I58" s="31">
        <f t="shared" si="0"/>
        <v>37.03220480416664</v>
      </c>
      <c r="J58" s="31">
        <f t="shared" si="0"/>
        <v>51.03220480416664</v>
      </c>
    </row>
    <row r="59" spans="5:10" ht="12.75">
      <c r="E59" s="32">
        <f>E58+0.5</f>
        <v>3.3</v>
      </c>
      <c r="F59" s="31">
        <f t="shared" si="0"/>
        <v>19.655538137499956</v>
      </c>
      <c r="G59" s="31">
        <f t="shared" si="0"/>
        <v>36.15553813749996</v>
      </c>
      <c r="H59" s="31">
        <f t="shared" si="0"/>
        <v>52.65553813749996</v>
      </c>
      <c r="I59" s="31">
        <f t="shared" si="0"/>
        <v>69.15553813749996</v>
      </c>
      <c r="J59" s="31">
        <f t="shared" si="0"/>
        <v>85.65553813749996</v>
      </c>
    </row>
    <row r="60" spans="5:10" ht="12.75">
      <c r="E60" s="32">
        <f>E59+0.5</f>
        <v>3.8</v>
      </c>
      <c r="F60" s="31">
        <f t="shared" si="0"/>
        <v>44.27887147083334</v>
      </c>
      <c r="G60" s="31">
        <f t="shared" si="0"/>
        <v>63.27887147083334</v>
      </c>
      <c r="H60" s="31">
        <f t="shared" si="0"/>
        <v>82.27887147083334</v>
      </c>
      <c r="I60" s="31">
        <f t="shared" si="0"/>
        <v>101.27887147083334</v>
      </c>
      <c r="J60" s="31">
        <f t="shared" si="0"/>
        <v>120.27887147083332</v>
      </c>
    </row>
    <row r="62" ht="12.75">
      <c r="B62" t="s">
        <v>51</v>
      </c>
    </row>
    <row r="63" ht="12.75">
      <c r="C63" t="s">
        <v>52</v>
      </c>
    </row>
    <row r="64" ht="12.75">
      <c r="C64" t="s">
        <v>53</v>
      </c>
    </row>
    <row r="65" ht="12.75">
      <c r="C65" t="s">
        <v>54</v>
      </c>
    </row>
    <row r="66" ht="12.75">
      <c r="C66" t="s">
        <v>55</v>
      </c>
    </row>
    <row r="69" ht="12.75">
      <c r="B69" t="s">
        <v>61</v>
      </c>
    </row>
  </sheetData>
  <mergeCells count="9">
    <mergeCell ref="E49:J49"/>
    <mergeCell ref="E50:J50"/>
    <mergeCell ref="F52:J52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2006-09-15T16:46:46Z</cp:lastPrinted>
  <dcterms:created xsi:type="dcterms:W3CDTF">2006-03-14T02:14:35Z</dcterms:created>
  <dcterms:modified xsi:type="dcterms:W3CDTF">2006-11-09T00:44:50Z</dcterms:modified>
  <cp:category/>
  <cp:version/>
  <cp:contentType/>
  <cp:contentStatus/>
</cp:coreProperties>
</file>