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5480" windowHeight="7935" activeTab="0"/>
  </bookViews>
  <sheets>
    <sheet name="Corn sila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200
</t>
        </r>
      </text>
    </comment>
    <comment ref="D21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<sst xmlns="http://schemas.openxmlformats.org/spreadsheetml/2006/main" count="86" uniqueCount="70">
  <si>
    <t>Washington County</t>
  </si>
  <si>
    <t>Quantity per acre</t>
  </si>
  <si>
    <t>Unit</t>
  </si>
  <si>
    <t>Price/cost per unit</t>
  </si>
  <si>
    <t>Value/cost per acre</t>
  </si>
  <si>
    <t>Receipts</t>
  </si>
  <si>
    <t>Corn silage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</si>
  <si>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</si>
  <si>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</si>
  <si>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</si>
  <si>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</si>
  <si>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</si>
  <si>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</si>
  <si>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</si>
  <si>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</si>
  <si>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</si>
  <si>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</si>
  <si>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Roller harrow</t>
  </si>
  <si>
    <t>Planting</t>
  </si>
  <si>
    <t>Seed</t>
  </si>
  <si>
    <t>bags</t>
  </si>
  <si>
    <t>Cultivation</t>
  </si>
  <si>
    <t>Fertilization</t>
  </si>
  <si>
    <t>Nitrogen (34-0-0)</t>
  </si>
  <si>
    <t>pounds</t>
  </si>
  <si>
    <t>Phosphate (11-52-0)</t>
  </si>
  <si>
    <t>Custom application</t>
  </si>
  <si>
    <t>Pesticides/herbicides</t>
  </si>
  <si>
    <t>Lasso</t>
  </si>
  <si>
    <t>Quart</t>
  </si>
  <si>
    <t>Phorate</t>
  </si>
  <si>
    <t>2-4-D</t>
  </si>
  <si>
    <t>pints</t>
  </si>
  <si>
    <t>Irrigation (flood)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</si>
  <si>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</si>
  <si>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</si>
  <si>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</si>
  <si>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</si>
  <si>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</si>
  <si>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</si>
  <si>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</si>
  <si>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</si>
  <si>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</si>
  <si>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 xml:space="preserve">Custom  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</si>
  <si>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</si>
  <si>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</si>
  <si>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</si>
  <si>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</si>
  <si>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</si>
  <si>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</si>
  <si>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</si>
  <si>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</si>
  <si>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costs</t>
  </si>
  <si>
    <t>Assumptions</t>
  </si>
  <si>
    <t>1. Corn planted in late March and harvested in September.</t>
  </si>
  <si>
    <t>2. Interest computed on land preparation and planting costs for 6 months</t>
  </si>
  <si>
    <t xml:space="preserve">    and cultivation, fertilization, herbicide and irrigation costs for 3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</si>
  <si>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</si>
  <si>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</si>
  <si>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</si>
  <si>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</si>
  <si>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Base Value</t>
  </si>
  <si>
    <t>Modify Colored Columns</t>
  </si>
  <si>
    <t>Costs and Returns per acre from growing corn for silage, 2006</t>
  </si>
  <si>
    <t>Budget prepared by: E. Bruce Godfrey, Cody Bingham and Dean Miner</t>
  </si>
  <si>
    <t>Breakeven Table - Corn Silage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</si>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</sst>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%"/>
    <numFmt numFmtId="170" formatCode="#,##0.000_);\(#,##0.000\)"/>
    <numFmt numFmtId="171" formatCode="&quot;$&quot;#,##0.000"/>
    <numFmt numFmtId="172" formatCode="0.00_);\(0.00\)"/>
    <numFmt numFmtId="173" formatCode="_(* #,##0.0_);_(* \(#,##0.0\);_(* &quot;-&quot;?_);_(@_)"/>
    <numFmt numFmtId="174" formatCode="&quot;$&quot;#,##0.0"/>
    <numFmt numFmtId="175" formatCode="#,##0.0_);\(#,##0.0\)"/>
    <numFmt numFmtId="176" formatCode="_(* #,##0_);_(* \(#,##0\);_(* &quot;-&quot;?_);_(@_)"/>
    <numFmt numFmtId="177" formatCode="&quot;$&quot;#,##0.0000"/>
    <numFmt numFmtId="178" formatCode="_(* #,##0.000_);_(* \(#,##0.000\);_(* &quot;-&quot;??_);_(@_)"/>
    <numFmt numFmtId="179" formatCode="_(* #,##0.0000_);_(* \(#,##0.0000\);_(* &quot;-&quot;??_);_(@_)"/>
    <numFmt numFmtId="180" formatCode="#\ ?/2"/>
    <numFmt numFmtId="181" formatCode="0.000"/>
    <numFmt numFmtId="182" formatCode="0.0000"/>
    <numFmt numFmtId="183" formatCode="0.000000"/>
    <numFmt numFmtId="184" formatCode="0.00000"/>
    <numFmt numFmtId="185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2" fillId="0" borderId="0" xfId="20" applyAlignment="1">
      <alignment/>
    </xf>
    <xf numFmtId="0" fontId="6" fillId="0" borderId="0" xfId="0" applyFont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6" fillId="0" borderId="0" xfId="0" applyFont="1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spans="1:5" ht="15">
      <c r="A1" s="1" t="s">
        <v>59</v>
      </c>
      <c r="E1" s="2"/>
    </row>
    <row r="2" spans="1:9" ht="15">
      <c r="A2" s="1" t="s">
        <v>60</v>
      </c>
      <c r="E2" s="2"/>
      <c r="H2" s="15" t="s">
        <v>62</v>
      </c>
      <c r="I2" s="15"/>
    </row>
    <row r="3" spans="2:5" ht="15.75">
      <c r="B3" s="3" t="s">
        <v>63</v>
      </c>
      <c r="E3" s="2"/>
    </row>
    <row r="4" spans="1:5" ht="15.75">
      <c r="A4" s="4"/>
      <c r="B4" s="3" t="s">
        <v>0</v>
      </c>
      <c r="E4" s="2"/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61</v>
      </c>
    </row>
    <row r="6" spans="2:9" ht="12.75">
      <c r="B6" s="5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6">
        <v>23</v>
      </c>
      <c r="F7" s="7" t="s">
        <v>7</v>
      </c>
      <c r="G7" s="8">
        <v>30.8</v>
      </c>
      <c r="H7" s="8">
        <f>E7*G7</f>
        <v>708.4</v>
      </c>
      <c r="I7" s="14">
        <v>708.4</v>
      </c>
    </row>
    <row r="8" spans="3:9" ht="12.75">
      <c r="C8" t="s">
        <v>8</v>
      </c>
      <c r="E8" s="9">
        <v>0</v>
      </c>
      <c r="F8" s="7" t="s">
        <v>9</v>
      </c>
      <c r="G8" s="8">
        <v>0</v>
      </c>
      <c r="H8" s="8">
        <f>E8*G8</f>
        <v>0</v>
      </c>
      <c r="I8" s="14">
        <v>0</v>
      </c>
    </row>
    <row r="9" spans="4:9" ht="12.75">
      <c r="D9" s="10" t="s">
        <v>10</v>
      </c>
      <c r="E9" s="9"/>
      <c r="F9" s="7"/>
      <c r="G9" s="8"/>
      <c r="H9" s="8">
        <f>H7+H8</f>
        <v>708.4</v>
      </c>
      <c r="I9" s="14">
        <v>708.4</v>
      </c>
    </row>
    <row r="10" spans="2:9" ht="12.75">
      <c r="B10" s="5" t="s">
        <v>11</v>
      </c>
      <c r="E10" s="9"/>
      <c r="F10" s="7"/>
      <c r="G10" s="8"/>
      <c r="H10" s="8"/>
      <c r="I10" s="14"/>
    </row>
    <row r="11" spans="3:9" ht="12.75">
      <c r="C11" t="s">
        <v>12</v>
      </c>
      <c r="E11" s="9"/>
      <c r="F11" s="7"/>
      <c r="G11" s="8"/>
      <c r="H11" s="8"/>
      <c r="I11" s="14"/>
    </row>
    <row r="12" spans="4:9" ht="12.75">
      <c r="D12" t="s">
        <v>13</v>
      </c>
      <c r="E12" s="11">
        <v>1</v>
      </c>
      <c r="F12" s="7" t="s">
        <v>14</v>
      </c>
      <c r="G12" s="8">
        <v>22.78</v>
      </c>
      <c r="H12" s="8">
        <f aca="true" t="shared" si="0" ref="H12:H18">E12*G12</f>
        <v>22.78</v>
      </c>
      <c r="I12" s="14">
        <v>22.78</v>
      </c>
    </row>
    <row r="13" spans="4:9" ht="12.75">
      <c r="D13" t="s">
        <v>15</v>
      </c>
      <c r="E13" s="11">
        <v>1</v>
      </c>
      <c r="F13" s="7" t="s">
        <v>14</v>
      </c>
      <c r="G13" s="8">
        <v>11.56</v>
      </c>
      <c r="H13" s="8">
        <f t="shared" si="0"/>
        <v>11.56</v>
      </c>
      <c r="I13" s="14">
        <v>11.56</v>
      </c>
    </row>
    <row r="14" spans="4:9" ht="12.75">
      <c r="D14" t="s">
        <v>16</v>
      </c>
      <c r="E14" s="11">
        <v>1</v>
      </c>
      <c r="F14" s="7" t="s">
        <v>14</v>
      </c>
      <c r="G14" s="8">
        <v>11.5</v>
      </c>
      <c r="H14" s="8">
        <f t="shared" si="0"/>
        <v>11.5</v>
      </c>
      <c r="I14" s="14">
        <v>11.5</v>
      </c>
    </row>
    <row r="15" spans="4:9" ht="12.75">
      <c r="D15" t="s">
        <v>17</v>
      </c>
      <c r="E15" s="11">
        <v>2</v>
      </c>
      <c r="F15" s="7" t="s">
        <v>14</v>
      </c>
      <c r="G15" s="8">
        <v>14.33</v>
      </c>
      <c r="H15" s="8">
        <f t="shared" si="0"/>
        <v>28.66</v>
      </c>
      <c r="I15" s="14">
        <v>28.66</v>
      </c>
    </row>
    <row r="16" spans="3:9" ht="12.75">
      <c r="C16" t="s">
        <v>18</v>
      </c>
      <c r="E16" s="11">
        <v>1</v>
      </c>
      <c r="F16" s="7" t="s">
        <v>14</v>
      </c>
      <c r="G16" s="8">
        <v>12.71</v>
      </c>
      <c r="H16" s="8">
        <f t="shared" si="0"/>
        <v>12.71</v>
      </c>
      <c r="I16" s="14">
        <v>12.71</v>
      </c>
    </row>
    <row r="17" spans="3:9" ht="12.75">
      <c r="C17" t="s">
        <v>19</v>
      </c>
      <c r="E17" s="6">
        <v>0.5</v>
      </c>
      <c r="F17" s="7" t="s">
        <v>20</v>
      </c>
      <c r="G17" s="8">
        <v>90</v>
      </c>
      <c r="H17" s="8">
        <f t="shared" si="0"/>
        <v>45</v>
      </c>
      <c r="I17" s="14">
        <v>45</v>
      </c>
    </row>
    <row r="18" spans="3:9" ht="12.75">
      <c r="C18" t="s">
        <v>21</v>
      </c>
      <c r="E18" s="11">
        <v>2</v>
      </c>
      <c r="F18" s="7" t="s">
        <v>14</v>
      </c>
      <c r="G18" s="8">
        <v>9</v>
      </c>
      <c r="H18" s="8">
        <f t="shared" si="0"/>
        <v>18</v>
      </c>
      <c r="I18" s="14">
        <v>18</v>
      </c>
    </row>
    <row r="19" spans="3:9" ht="12.75">
      <c r="C19" t="s">
        <v>22</v>
      </c>
      <c r="E19" s="9"/>
      <c r="F19" s="7"/>
      <c r="G19" s="8"/>
      <c r="H19" s="8"/>
      <c r="I19" s="14"/>
    </row>
    <row r="20" spans="4:9" ht="12.75">
      <c r="D20" t="s">
        <v>23</v>
      </c>
      <c r="E20" s="11">
        <v>573</v>
      </c>
      <c r="F20" s="7" t="s">
        <v>24</v>
      </c>
      <c r="G20" s="8">
        <v>0.1785</v>
      </c>
      <c r="H20" s="8">
        <f>E20*G20</f>
        <v>102.28049999999999</v>
      </c>
      <c r="I20" s="14">
        <v>102.28</v>
      </c>
    </row>
    <row r="21" spans="4:9" ht="12.75">
      <c r="D21" t="s">
        <v>25</v>
      </c>
      <c r="E21" s="11">
        <v>48</v>
      </c>
      <c r="F21" s="7" t="s">
        <v>24</v>
      </c>
      <c r="G21" s="8">
        <v>0.1785</v>
      </c>
      <c r="H21" s="8">
        <f>E21*G21</f>
        <v>8.568</v>
      </c>
      <c r="I21" s="14">
        <v>8.57</v>
      </c>
    </row>
    <row r="22" spans="4:9" ht="12.75">
      <c r="D22" t="s">
        <v>26</v>
      </c>
      <c r="E22" s="11">
        <v>1</v>
      </c>
      <c r="F22" s="7" t="s">
        <v>14</v>
      </c>
      <c r="G22" s="8">
        <v>7.82</v>
      </c>
      <c r="H22" s="8">
        <f>E22*G22</f>
        <v>7.82</v>
      </c>
      <c r="I22" s="14">
        <v>7.82</v>
      </c>
    </row>
    <row r="23" spans="3:9" ht="12.75">
      <c r="C23" t="s">
        <v>27</v>
      </c>
      <c r="E23" s="9"/>
      <c r="F23" s="7"/>
      <c r="G23" s="8"/>
      <c r="H23" s="8"/>
      <c r="I23" s="14"/>
    </row>
    <row r="24" spans="4:9" ht="12.75">
      <c r="D24" t="s">
        <v>28</v>
      </c>
      <c r="E24" s="9">
        <v>0</v>
      </c>
      <c r="F24" s="7" t="s">
        <v>29</v>
      </c>
      <c r="G24" s="8">
        <v>6.499</v>
      </c>
      <c r="H24" s="8">
        <f>E24*G24</f>
        <v>0</v>
      </c>
      <c r="I24" s="14">
        <v>0</v>
      </c>
    </row>
    <row r="25" spans="4:9" ht="12.75">
      <c r="D25" t="s">
        <v>30</v>
      </c>
      <c r="E25" s="9">
        <v>6.75</v>
      </c>
      <c r="F25" s="7" t="s">
        <v>24</v>
      </c>
      <c r="G25" s="8">
        <v>2.4</v>
      </c>
      <c r="H25" s="8">
        <f>E25*G25</f>
        <v>16.2</v>
      </c>
      <c r="I25" s="14">
        <v>16.2</v>
      </c>
    </row>
    <row r="26" spans="4:9" ht="12.75">
      <c r="D26" t="s">
        <v>31</v>
      </c>
      <c r="E26" s="9">
        <v>2.5</v>
      </c>
      <c r="F26" s="7" t="s">
        <v>32</v>
      </c>
      <c r="G26" s="8">
        <v>2.7495</v>
      </c>
      <c r="H26" s="8">
        <f>E26*G26</f>
        <v>6.873749999999999</v>
      </c>
      <c r="I26" s="14">
        <v>6.87</v>
      </c>
    </row>
    <row r="27" spans="4:9" ht="12.75">
      <c r="D27" t="s">
        <v>26</v>
      </c>
      <c r="E27" s="11">
        <v>1</v>
      </c>
      <c r="F27" s="7" t="s">
        <v>14</v>
      </c>
      <c r="G27" s="8">
        <v>7.82</v>
      </c>
      <c r="H27" s="8">
        <f>E27*G27</f>
        <v>7.82</v>
      </c>
      <c r="I27" s="14">
        <v>7.82</v>
      </c>
    </row>
    <row r="28" spans="3:9" ht="12.75">
      <c r="C28" t="s">
        <v>33</v>
      </c>
      <c r="E28" s="11">
        <v>6</v>
      </c>
      <c r="F28" s="7" t="s">
        <v>34</v>
      </c>
      <c r="G28" s="8"/>
      <c r="H28" s="8"/>
      <c r="I28" s="14"/>
    </row>
    <row r="29" spans="4:9" ht="12.75">
      <c r="D29" t="s">
        <v>35</v>
      </c>
      <c r="E29" s="9">
        <v>2</v>
      </c>
      <c r="F29" s="7" t="s">
        <v>36</v>
      </c>
      <c r="G29" s="8">
        <v>10</v>
      </c>
      <c r="H29" s="8">
        <f>E29*G29</f>
        <v>20</v>
      </c>
      <c r="I29" s="14">
        <v>20</v>
      </c>
    </row>
    <row r="30" spans="4:9" ht="12.75">
      <c r="D30" t="s">
        <v>37</v>
      </c>
      <c r="E30" s="11">
        <v>1</v>
      </c>
      <c r="F30" s="7" t="s">
        <v>38</v>
      </c>
      <c r="G30" s="8">
        <v>10</v>
      </c>
      <c r="H30" s="8">
        <f>E30*G30</f>
        <v>10</v>
      </c>
      <c r="I30" s="14">
        <v>10</v>
      </c>
    </row>
    <row r="31" spans="4:9" ht="12.75">
      <c r="D31" t="s">
        <v>39</v>
      </c>
      <c r="E31" s="11">
        <v>1</v>
      </c>
      <c r="F31" s="7" t="s">
        <v>14</v>
      </c>
      <c r="G31" s="8">
        <v>2.3</v>
      </c>
      <c r="H31" s="8">
        <f>E31*G31</f>
        <v>2.3</v>
      </c>
      <c r="I31" s="14">
        <v>2.3</v>
      </c>
    </row>
    <row r="32" spans="4:9" ht="12.75">
      <c r="D32" t="s">
        <v>40</v>
      </c>
      <c r="E32" s="11">
        <v>25.7</v>
      </c>
      <c r="F32" s="7" t="s">
        <v>41</v>
      </c>
      <c r="G32" s="8">
        <v>0</v>
      </c>
      <c r="H32" s="8">
        <f>E32*G32</f>
        <v>0</v>
      </c>
      <c r="I32" s="14">
        <v>0</v>
      </c>
    </row>
    <row r="33" spans="3:9" ht="12.75">
      <c r="C33" t="s">
        <v>42</v>
      </c>
      <c r="E33" s="9"/>
      <c r="F33" s="7"/>
      <c r="G33" s="8"/>
      <c r="H33" s="8"/>
      <c r="I33" s="14"/>
    </row>
    <row r="34" spans="4:9" ht="12.75">
      <c r="D34" t="s">
        <v>43</v>
      </c>
      <c r="E34" s="6">
        <f>E7</f>
        <v>23</v>
      </c>
      <c r="F34" s="7" t="s">
        <v>7</v>
      </c>
      <c r="G34" s="8">
        <v>15</v>
      </c>
      <c r="H34" s="8">
        <f>E34*G34</f>
        <v>345</v>
      </c>
      <c r="I34" s="14">
        <v>345</v>
      </c>
    </row>
    <row r="35" spans="3:9" ht="12.75">
      <c r="C35" t="s">
        <v>44</v>
      </c>
      <c r="E35" s="12"/>
      <c r="F35" s="7"/>
      <c r="G35" s="13">
        <v>0.0761</v>
      </c>
      <c r="H35" s="8">
        <f>SUM(H12:H17)*G35*(6/12)+SUM(H18:H32)*G35*(3/12)</f>
        <v>8.83296980625</v>
      </c>
      <c r="I35" s="14">
        <v>8.83</v>
      </c>
    </row>
    <row r="36" spans="4:9" ht="12.75">
      <c r="D36" s="10" t="s">
        <v>10</v>
      </c>
      <c r="E36" s="9"/>
      <c r="F36" s="7"/>
      <c r="H36" s="8">
        <f>SUM(H12:H35)</f>
        <v>685.90521980625</v>
      </c>
      <c r="I36" s="14">
        <v>685.91</v>
      </c>
    </row>
    <row r="37" spans="5:9" ht="12.75">
      <c r="E37" s="9"/>
      <c r="F37" s="7"/>
      <c r="H37" s="8"/>
      <c r="I37" s="14"/>
    </row>
    <row r="38" spans="2:9" ht="12.75">
      <c r="B38" t="s">
        <v>45</v>
      </c>
      <c r="E38" s="9"/>
      <c r="F38" s="7"/>
      <c r="H38" s="8">
        <f>SUM(H39:H41)</f>
        <v>35.26747113326155</v>
      </c>
      <c r="I38" s="14">
        <v>35.27</v>
      </c>
    </row>
    <row r="39" spans="3:9" ht="12.75">
      <c r="C39" t="s">
        <v>46</v>
      </c>
      <c r="E39" s="11">
        <v>1</v>
      </c>
      <c r="F39" s="7" t="s">
        <v>14</v>
      </c>
      <c r="G39" s="8">
        <v>2</v>
      </c>
      <c r="H39" s="8">
        <f>E39*G39</f>
        <v>2</v>
      </c>
      <c r="I39" s="14">
        <v>2</v>
      </c>
    </row>
    <row r="40" spans="3:9" ht="12.75">
      <c r="C40" t="s">
        <v>47</v>
      </c>
      <c r="E40" s="11">
        <v>1</v>
      </c>
      <c r="F40" s="7" t="s">
        <v>14</v>
      </c>
      <c r="G40" s="8">
        <v>25.017471133261548</v>
      </c>
      <c r="H40" s="8">
        <f>E40*G40</f>
        <v>25.017471133261548</v>
      </c>
      <c r="I40" s="14">
        <v>25.02</v>
      </c>
    </row>
    <row r="41" spans="3:9" ht="12.75">
      <c r="C41" t="s">
        <v>48</v>
      </c>
      <c r="E41" s="11">
        <v>1</v>
      </c>
      <c r="F41" s="7" t="s">
        <v>14</v>
      </c>
      <c r="G41" s="8">
        <v>8.25</v>
      </c>
      <c r="H41" s="8">
        <f>E41*G41</f>
        <v>8.25</v>
      </c>
      <c r="I41" s="14">
        <v>8.25</v>
      </c>
    </row>
    <row r="42" spans="4:9" ht="12.75">
      <c r="D42" s="10" t="s">
        <v>49</v>
      </c>
      <c r="E42" s="2"/>
      <c r="F42" s="7"/>
      <c r="H42" s="8">
        <f>H36+H38</f>
        <v>721.1726909395115</v>
      </c>
      <c r="I42" s="14">
        <v>721.17</v>
      </c>
    </row>
    <row r="43" spans="5:9" ht="12.75">
      <c r="E43" s="2"/>
      <c r="H43" s="8"/>
      <c r="I43" s="14"/>
    </row>
    <row r="44" spans="2:9" ht="12.75">
      <c r="B44" t="s">
        <v>50</v>
      </c>
      <c r="E44" s="2"/>
      <c r="H44" s="8"/>
      <c r="I44" s="14"/>
    </row>
    <row r="45" spans="3:9" ht="12.75">
      <c r="C45" t="s">
        <v>51</v>
      </c>
      <c r="E45" s="2"/>
      <c r="H45" s="8">
        <f>H9-H36</f>
        <v>22.49478019374999</v>
      </c>
      <c r="I45" s="14">
        <v>22.49</v>
      </c>
    </row>
    <row r="46" spans="3:9" ht="12.75">
      <c r="C46" t="s">
        <v>52</v>
      </c>
      <c r="E46" s="2"/>
      <c r="H46" s="8">
        <f>H9-H42</f>
        <v>-12.772690939511563</v>
      </c>
      <c r="I46" s="14">
        <v>-12.77</v>
      </c>
    </row>
    <row r="47" ht="12.75">
      <c r="E47" s="2"/>
    </row>
    <row r="48" spans="5:10" ht="18">
      <c r="E48" s="20" t="s">
        <v>65</v>
      </c>
      <c r="F48" s="20"/>
      <c r="G48" s="20"/>
      <c r="H48" s="20"/>
      <c r="I48" s="20"/>
      <c r="J48" s="20"/>
    </row>
    <row r="49" spans="5:10" ht="12.75">
      <c r="E49" s="21" t="s">
        <v>66</v>
      </c>
      <c r="F49" s="21"/>
      <c r="G49" s="21"/>
      <c r="H49" s="21"/>
      <c r="I49" s="21"/>
      <c r="J49" s="21"/>
    </row>
    <row r="50" spans="5:10" ht="13.5" thickBot="1">
      <c r="E50" s="22"/>
      <c r="F50" s="22"/>
      <c r="G50" s="22"/>
      <c r="H50" s="22"/>
      <c r="I50" s="22"/>
      <c r="J50" s="22"/>
    </row>
    <row r="51" spans="5:10" ht="15">
      <c r="E51" s="23" t="s">
        <v>67</v>
      </c>
      <c r="F51" s="24" t="s">
        <v>68</v>
      </c>
      <c r="G51" s="25"/>
      <c r="H51" s="25"/>
      <c r="I51" s="25"/>
      <c r="J51" s="25"/>
    </row>
    <row r="52" spans="5:10" ht="15.75" thickBot="1">
      <c r="E52" s="26" t="s">
        <v>69</v>
      </c>
      <c r="F52" s="27">
        <f>G52-5</f>
        <v>20.8</v>
      </c>
      <c r="G52" s="28">
        <f>H52-5</f>
        <v>25.8</v>
      </c>
      <c r="H52" s="28">
        <f>G7</f>
        <v>30.8</v>
      </c>
      <c r="I52" s="28">
        <f>H52+5</f>
        <v>35.8</v>
      </c>
      <c r="J52" s="28">
        <f>I52+5</f>
        <v>40.8</v>
      </c>
    </row>
    <row r="53" spans="5:10" ht="12.75">
      <c r="E53" s="29">
        <f>E54-0.5</f>
        <v>21.5</v>
      </c>
      <c r="F53" s="30">
        <f>F$52*$E53+$H$8-(SUM($H$12:$H$32))-$G$34*$E53-$H$35</f>
        <v>-216.20521980624994</v>
      </c>
      <c r="G53" s="30">
        <f>G$52*$E53+$H$8-(SUM($H$12:$H$32))-$G$34*$E53-$H$35</f>
        <v>-108.7052198062499</v>
      </c>
      <c r="H53" s="30">
        <f>H$52*$E53+$H$8-(SUM($H$12:$H$32))-$G$34*$E53-$H$35</f>
        <v>-1.2052198062498949</v>
      </c>
      <c r="I53" s="30">
        <f>I$52*$E53+$H$8-(SUM($H$12:$H$32))-$G$34*$E53-$H$35</f>
        <v>106.29478019374999</v>
      </c>
      <c r="J53" s="30">
        <f>J$52*$E53+$H$8-(SUM($H$12:$H$32))-$G$34*$E53-$H$35</f>
        <v>213.79478019375</v>
      </c>
    </row>
    <row r="54" spans="5:10" ht="12.75">
      <c r="E54" s="31">
        <f>E55-0.5</f>
        <v>22</v>
      </c>
      <c r="F54" s="30">
        <f aca="true" t="shared" si="1" ref="F54:J59">F$52*$E54+$H$8-(SUM($H$12:$H$32))-$G$34*$E54-$H$35</f>
        <v>-213.3052198062499</v>
      </c>
      <c r="G54" s="30">
        <f t="shared" si="1"/>
        <v>-103.30521980624992</v>
      </c>
      <c r="H54" s="30">
        <f t="shared" si="1"/>
        <v>6.694780193750082</v>
      </c>
      <c r="I54" s="30">
        <f t="shared" si="1"/>
        <v>116.69478019374996</v>
      </c>
      <c r="J54" s="30">
        <f t="shared" si="1"/>
        <v>226.69478019374998</v>
      </c>
    </row>
    <row r="55" spans="5:10" ht="12.75">
      <c r="E55" s="31">
        <f>E56-0.5</f>
        <v>22.5</v>
      </c>
      <c r="F55" s="30">
        <f t="shared" si="1"/>
        <v>-210.40521980624993</v>
      </c>
      <c r="G55" s="30">
        <f t="shared" si="1"/>
        <v>-97.90521980624995</v>
      </c>
      <c r="H55" s="30">
        <f t="shared" si="1"/>
        <v>14.59478019375006</v>
      </c>
      <c r="I55" s="30">
        <f t="shared" si="1"/>
        <v>127.09478019374994</v>
      </c>
      <c r="J55" s="30">
        <f t="shared" si="1"/>
        <v>239.59478019374995</v>
      </c>
    </row>
    <row r="56" spans="5:10" ht="12.75">
      <c r="E56" s="31">
        <f>E7</f>
        <v>23</v>
      </c>
      <c r="F56" s="30">
        <f t="shared" si="1"/>
        <v>-207.5052198062499</v>
      </c>
      <c r="G56" s="30">
        <f t="shared" si="1"/>
        <v>-92.50521980624997</v>
      </c>
      <c r="H56" s="32">
        <f t="shared" si="1"/>
        <v>22.49478019375004</v>
      </c>
      <c r="I56" s="30">
        <f t="shared" si="1"/>
        <v>137.49478019375005</v>
      </c>
      <c r="J56" s="30">
        <f t="shared" si="1"/>
        <v>252.49478019375005</v>
      </c>
    </row>
    <row r="57" spans="5:10" ht="12.75">
      <c r="E57" s="31">
        <f>E56+0.5</f>
        <v>23.5</v>
      </c>
      <c r="F57" s="30">
        <f t="shared" si="1"/>
        <v>-204.60521980624992</v>
      </c>
      <c r="G57" s="30">
        <f t="shared" si="1"/>
        <v>-87.10521980624988</v>
      </c>
      <c r="H57" s="30">
        <f t="shared" si="1"/>
        <v>30.39478019375013</v>
      </c>
      <c r="I57" s="30">
        <f t="shared" si="1"/>
        <v>147.89478019375002</v>
      </c>
      <c r="J57" s="30">
        <f t="shared" si="1"/>
        <v>265.39478019375</v>
      </c>
    </row>
    <row r="58" spans="5:10" ht="12.75">
      <c r="E58" s="31">
        <f>E57+0.5</f>
        <v>24</v>
      </c>
      <c r="F58" s="30">
        <f t="shared" si="1"/>
        <v>-201.7052198062499</v>
      </c>
      <c r="G58" s="30">
        <f t="shared" si="1"/>
        <v>-81.7052198062499</v>
      </c>
      <c r="H58" s="30">
        <f t="shared" si="1"/>
        <v>38.29478019375011</v>
      </c>
      <c r="I58" s="30">
        <f t="shared" si="1"/>
        <v>158.29478019375</v>
      </c>
      <c r="J58" s="30">
        <f t="shared" si="1"/>
        <v>278.29478019375</v>
      </c>
    </row>
    <row r="59" spans="5:10" ht="12.75">
      <c r="E59" s="31">
        <f>E58+0.5</f>
        <v>24.5</v>
      </c>
      <c r="F59" s="30">
        <f t="shared" si="1"/>
        <v>-198.8052198062499</v>
      </c>
      <c r="G59" s="30">
        <f t="shared" si="1"/>
        <v>-76.30521980624992</v>
      </c>
      <c r="H59" s="30">
        <f t="shared" si="1"/>
        <v>46.194780193750084</v>
      </c>
      <c r="I59" s="30">
        <f t="shared" si="1"/>
        <v>168.69478019374998</v>
      </c>
      <c r="J59" s="30">
        <f t="shared" si="1"/>
        <v>291.19478019375</v>
      </c>
    </row>
    <row r="61" ht="12.75">
      <c r="B61" t="s">
        <v>53</v>
      </c>
    </row>
    <row r="62" ht="12.75">
      <c r="C62" t="s">
        <v>54</v>
      </c>
    </row>
    <row r="63" ht="12.75">
      <c r="C63" t="s">
        <v>55</v>
      </c>
    </row>
    <row r="64" ht="12.75">
      <c r="C64" t="s">
        <v>56</v>
      </c>
    </row>
    <row r="65" ht="12.75">
      <c r="C65" t="s">
        <v>57</v>
      </c>
    </row>
    <row r="66" ht="12.75">
      <c r="C66" t="s">
        <v>58</v>
      </c>
    </row>
    <row r="68" ht="12.75">
      <c r="B68" t="s">
        <v>64</v>
      </c>
    </row>
  </sheetData>
  <mergeCells count="9">
    <mergeCell ref="E48:J48"/>
    <mergeCell ref="E49:J49"/>
    <mergeCell ref="F51:J5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2006-09-15T16:46:45Z</cp:lastPrinted>
  <dcterms:created xsi:type="dcterms:W3CDTF">2006-03-14T02:14:36Z</dcterms:created>
  <dcterms:modified xsi:type="dcterms:W3CDTF">2006-11-09T00:14:04Z</dcterms:modified>
  <cp:category/>
  <cp:version/>
  <cp:contentType/>
  <cp:contentStatus/>
</cp:coreProperties>
</file>