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8445" activeTab="0"/>
  </bookViews>
  <sheets>
    <sheet name="Establish Alfalfa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8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200
</t>
        </r>
      </text>
    </comment>
    <comment ref="D19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200
</t>
        </r>
      </text>
    </comment>
  </commentList>
</comments>
</file>

<file path=xl/sharedStrings.xml><?xml version="1.0" encoding="utf-8"?>
<sst xmlns="http://schemas.openxmlformats.org/spreadsheetml/2006/main" count="86" uniqueCount="68">
  <si>
    <t>Uintah County</t>
  </si>
  <si>
    <t>Quantity per acre</t>
  </si>
  <si>
    <t>Unit</t>
  </si>
  <si>
    <t>Price/cost per unit</t>
  </si>
  <si>
    <t>Value/cost per acre</t>
  </si>
  <si>
    <t>Receipts</t>
  </si>
  <si>
    <t>Alfalfa hay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</si>
  <si>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</si>
  <si>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</si>
  <si>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</si>
  <si>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</si>
  <si>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</si>
  <si>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</si>
  <si>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</si>
  <si>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</si>
  <si>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Discing</t>
  </si>
  <si>
    <t>Field cultivation</t>
  </si>
  <si>
    <t>Plant (drill)</t>
  </si>
  <si>
    <t>Seed</t>
  </si>
  <si>
    <t>pounds</t>
  </si>
  <si>
    <t>Fertilization</t>
  </si>
  <si>
    <t>Phosphate (11-52-0)</t>
  </si>
  <si>
    <t>Potassium (0-0-60)</t>
  </si>
  <si>
    <t>Custom application</t>
  </si>
  <si>
    <t>Pesticides/herbicides</t>
  </si>
  <si>
    <t>Sencor</t>
  </si>
  <si>
    <t>pint</t>
  </si>
  <si>
    <t>Irrigation (center pivot)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</si>
  <si>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</si>
  <si>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</si>
  <si>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</si>
  <si>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</si>
  <si>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</si>
  <si>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</si>
  <si>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</si>
  <si>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</si>
  <si>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</si>
  <si>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</si>
  <si>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</t>
  </si>
  <si>
    <t>Baling</t>
  </si>
  <si>
    <t>Hauling/stacking</t>
  </si>
  <si>
    <t>Interest on operating capital</t>
  </si>
  <si>
    <t>Ownership costs (excludes cost of land)</t>
  </si>
  <si>
    <t>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</si>
  <si>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</si>
  <si>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</si>
  <si>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</si>
  <si>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</si>
  <si>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</si>
  <si>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</si>
  <si>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</si>
  <si>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Alfalfa planted in May. Harvested in July and September.</t>
  </si>
  <si>
    <t>2. Interest computed on land preparation and planting costs for 10 months and fertilization/herbicide/irrigation costs for 3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</si>
  <si>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</si>
  <si>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</si>
  <si>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</si>
  <si>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</si>
  <si>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</si>
  <si>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4. Machinery ownership costs are allocated based on equipment used for each crop.</t>
  </si>
  <si>
    <t>Base Value</t>
  </si>
  <si>
    <t>Modify Colored Columns</t>
  </si>
  <si>
    <t>Costs and Returns per acre from growing first year alfalfa hay, 2006</t>
  </si>
  <si>
    <t>Budget prepared by: E. Bruce Godfrey, Cody Bingham and Boyd Kitchen</t>
  </si>
  <si>
    <t>Breakeven Table - Alfalfa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</si>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</sst>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_(* #,##0.000_);_(* \(#,##0.000\);_(* &quot;-&quot;??_);_(@_)"/>
    <numFmt numFmtId="173" formatCode="_(* #,##0.0000_);_(* \(#,##0.0000\);_(* &quot;-&quot;??_);_(@_)"/>
    <numFmt numFmtId="174" formatCode="0.0"/>
    <numFmt numFmtId="175" formatCode="&quot;$&quot;#,##0.0000"/>
    <numFmt numFmtId="176" formatCode="0.0%"/>
    <numFmt numFmtId="177" formatCode="_(* #,##0_);_(* \(#,##0\);_(* &quot;-&quot;?_);_(@_)"/>
    <numFmt numFmtId="178" formatCode="#,##0.000_);\(#,##0.000\)"/>
    <numFmt numFmtId="179" formatCode="#,##0.0_);\(#,##0.0\)"/>
    <numFmt numFmtId="180" formatCode="#\ ?/2"/>
    <numFmt numFmtId="181" formatCode="0.000"/>
    <numFmt numFmtId="182" formatCode="0.0000"/>
    <numFmt numFmtId="183" formatCode="0.00000"/>
    <numFmt numFmtId="184" formatCode="0.000000"/>
    <numFmt numFmtId="185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177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55</v>
      </c>
    </row>
    <row r="2" spans="1:9" ht="15">
      <c r="A2" s="1" t="s">
        <v>56</v>
      </c>
      <c r="H2" s="17" t="s">
        <v>60</v>
      </c>
      <c r="I2" s="17"/>
    </row>
    <row r="3" ht="15.75">
      <c r="B3" s="2" t="s">
        <v>61</v>
      </c>
    </row>
    <row r="4" spans="1:2" ht="15.75">
      <c r="A4" s="3"/>
      <c r="B4" s="2" t="s">
        <v>0</v>
      </c>
    </row>
    <row r="5" spans="5:9" ht="12.75">
      <c r="E5" s="20" t="s">
        <v>1</v>
      </c>
      <c r="F5" s="18" t="s">
        <v>2</v>
      </c>
      <c r="G5" s="20" t="s">
        <v>3</v>
      </c>
      <c r="H5" s="18" t="s">
        <v>4</v>
      </c>
      <c r="I5" s="18" t="s">
        <v>59</v>
      </c>
    </row>
    <row r="6" spans="2:9" ht="12.75">
      <c r="B6" s="4" t="s">
        <v>5</v>
      </c>
      <c r="E6" s="21"/>
      <c r="F6" s="19"/>
      <c r="G6" s="21"/>
      <c r="H6" s="19"/>
      <c r="I6" s="19"/>
    </row>
    <row r="7" spans="3:9" ht="12.75">
      <c r="C7" t="s">
        <v>6</v>
      </c>
      <c r="E7" s="5">
        <v>2</v>
      </c>
      <c r="F7" s="6" t="s">
        <v>7</v>
      </c>
      <c r="G7" s="7">
        <v>88.56666666666666</v>
      </c>
      <c r="H7" s="7">
        <f>E7*G7</f>
        <v>177.13333333333333</v>
      </c>
      <c r="I7" s="15">
        <v>177.13</v>
      </c>
    </row>
    <row r="8" spans="3:9" ht="12.75">
      <c r="C8" t="s">
        <v>8</v>
      </c>
      <c r="E8" s="8">
        <v>0.5</v>
      </c>
      <c r="F8" s="6" t="s">
        <v>9</v>
      </c>
      <c r="G8" s="7">
        <v>11.533333333333333</v>
      </c>
      <c r="H8" s="7">
        <f>E8*G8</f>
        <v>5.766666666666667</v>
      </c>
      <c r="I8" s="15">
        <v>5.77</v>
      </c>
    </row>
    <row r="9" spans="4:9" ht="12.75">
      <c r="D9" s="9" t="s">
        <v>10</v>
      </c>
      <c r="E9" s="8"/>
      <c r="F9" s="6"/>
      <c r="G9" s="7"/>
      <c r="H9" s="7">
        <f>H7+H8</f>
        <v>182.9</v>
      </c>
      <c r="I9" s="15">
        <v>182.9</v>
      </c>
    </row>
    <row r="10" spans="2:9" ht="12.75">
      <c r="B10" s="4" t="s">
        <v>11</v>
      </c>
      <c r="E10" s="8"/>
      <c r="F10" s="6"/>
      <c r="G10" s="7"/>
      <c r="H10" s="7"/>
      <c r="I10" s="15"/>
    </row>
    <row r="11" spans="2:9" ht="12.75">
      <c r="B11" s="4"/>
      <c r="C11" t="s">
        <v>12</v>
      </c>
      <c r="E11" s="8"/>
      <c r="F11" s="6"/>
      <c r="G11" s="7"/>
      <c r="H11" s="7"/>
      <c r="I11" s="15"/>
    </row>
    <row r="12" spans="2:9" ht="12.75">
      <c r="B12" s="4"/>
      <c r="D12" t="s">
        <v>13</v>
      </c>
      <c r="E12" s="10">
        <v>1</v>
      </c>
      <c r="F12" s="6" t="s">
        <v>14</v>
      </c>
      <c r="G12" s="7">
        <v>5.884155853658537</v>
      </c>
      <c r="H12" s="7">
        <f>G12*E12</f>
        <v>5.884155853658537</v>
      </c>
      <c r="I12" s="15">
        <v>5.88</v>
      </c>
    </row>
    <row r="13" spans="2:9" ht="12.75">
      <c r="B13" s="4"/>
      <c r="D13" t="s">
        <v>15</v>
      </c>
      <c r="E13" s="10">
        <v>1</v>
      </c>
      <c r="F13" s="6" t="s">
        <v>14</v>
      </c>
      <c r="G13" s="7">
        <v>3.7347136249999995</v>
      </c>
      <c r="H13" s="7">
        <f>G13*E13</f>
        <v>3.7347136249999995</v>
      </c>
      <c r="I13" s="15">
        <v>3.73</v>
      </c>
    </row>
    <row r="14" spans="2:9" ht="12.75">
      <c r="B14" s="4"/>
      <c r="D14" t="s">
        <v>16</v>
      </c>
      <c r="E14" s="10">
        <v>1</v>
      </c>
      <c r="F14" s="6" t="s">
        <v>14</v>
      </c>
      <c r="G14" s="7">
        <v>3.6392233333333333</v>
      </c>
      <c r="H14" s="7">
        <f>G14*E14</f>
        <v>3.6392233333333333</v>
      </c>
      <c r="I14" s="15">
        <v>3.64</v>
      </c>
    </row>
    <row r="15" spans="2:9" ht="12.75">
      <c r="B15" s="4"/>
      <c r="C15" t="s">
        <v>17</v>
      </c>
      <c r="E15" s="10">
        <v>1</v>
      </c>
      <c r="F15" s="6" t="s">
        <v>14</v>
      </c>
      <c r="G15" s="7">
        <v>2.962504875</v>
      </c>
      <c r="H15" s="7">
        <f>G15*E15</f>
        <v>2.962504875</v>
      </c>
      <c r="I15" s="15">
        <v>2.96</v>
      </c>
    </row>
    <row r="16" spans="3:9" ht="12.75">
      <c r="C16" t="s">
        <v>18</v>
      </c>
      <c r="E16" s="10">
        <v>16</v>
      </c>
      <c r="F16" s="6" t="s">
        <v>19</v>
      </c>
      <c r="G16" s="7">
        <v>2.52</v>
      </c>
      <c r="H16" s="7">
        <f>G16*E16</f>
        <v>40.32</v>
      </c>
      <c r="I16" s="15">
        <v>40.32</v>
      </c>
    </row>
    <row r="17" spans="3:9" ht="12.75">
      <c r="C17" t="s">
        <v>20</v>
      </c>
      <c r="E17" s="8"/>
      <c r="F17" s="6"/>
      <c r="G17" s="7"/>
      <c r="H17" s="7"/>
      <c r="I17" s="15"/>
    </row>
    <row r="18" spans="4:9" ht="12.75">
      <c r="D18" t="s">
        <v>21</v>
      </c>
      <c r="E18" s="10">
        <v>385</v>
      </c>
      <c r="F18" s="6" t="s">
        <v>19</v>
      </c>
      <c r="G18" s="7">
        <v>0.1785</v>
      </c>
      <c r="H18" s="7">
        <f>E18*G18</f>
        <v>68.7225</v>
      </c>
      <c r="I18" s="15">
        <v>68.72</v>
      </c>
    </row>
    <row r="19" spans="4:9" ht="12.75">
      <c r="D19" t="s">
        <v>22</v>
      </c>
      <c r="E19" s="10">
        <v>333</v>
      </c>
      <c r="F19" s="6" t="s">
        <v>19</v>
      </c>
      <c r="G19" s="7">
        <v>0.15</v>
      </c>
      <c r="H19" s="7">
        <f>E19*G19</f>
        <v>49.949999999999996</v>
      </c>
      <c r="I19" s="15">
        <v>49.95</v>
      </c>
    </row>
    <row r="20" spans="4:9" ht="12.75">
      <c r="D20" t="s">
        <v>23</v>
      </c>
      <c r="E20" s="10">
        <v>1</v>
      </c>
      <c r="F20" s="6" t="s">
        <v>14</v>
      </c>
      <c r="G20" s="7">
        <v>7.82</v>
      </c>
      <c r="H20" s="7">
        <f>E20*G20</f>
        <v>7.82</v>
      </c>
      <c r="I20" s="15">
        <v>7.82</v>
      </c>
    </row>
    <row r="21" spans="3:9" ht="12.75">
      <c r="C21" t="s">
        <v>24</v>
      </c>
      <c r="E21" s="8"/>
      <c r="F21" s="6"/>
      <c r="G21" s="7"/>
      <c r="H21" s="7"/>
      <c r="I21" s="15"/>
    </row>
    <row r="22" spans="4:9" ht="12.75">
      <c r="D22" t="s">
        <v>25</v>
      </c>
      <c r="E22" s="8">
        <v>0</v>
      </c>
      <c r="F22" s="6" t="s">
        <v>26</v>
      </c>
      <c r="G22" s="7">
        <v>13</v>
      </c>
      <c r="H22" s="7">
        <f>E22*G22</f>
        <v>0</v>
      </c>
      <c r="I22" s="15">
        <v>0</v>
      </c>
    </row>
    <row r="23" spans="4:9" ht="12.75">
      <c r="D23" t="s">
        <v>23</v>
      </c>
      <c r="E23" s="10">
        <v>0</v>
      </c>
      <c r="F23" s="6" t="s">
        <v>14</v>
      </c>
      <c r="G23" s="7">
        <v>7.82</v>
      </c>
      <c r="H23" s="7">
        <f>E23*G23</f>
        <v>0</v>
      </c>
      <c r="I23" s="15">
        <v>0</v>
      </c>
    </row>
    <row r="24" spans="3:9" ht="12.75">
      <c r="C24" t="s">
        <v>27</v>
      </c>
      <c r="E24" s="10">
        <v>8</v>
      </c>
      <c r="F24" s="6" t="s">
        <v>28</v>
      </c>
      <c r="G24" s="7"/>
      <c r="H24" s="7"/>
      <c r="I24" s="15"/>
    </row>
    <row r="25" spans="4:9" ht="12.75">
      <c r="D25" t="s">
        <v>29</v>
      </c>
      <c r="E25" s="8">
        <v>2.6666666666666665</v>
      </c>
      <c r="F25" s="6" t="s">
        <v>30</v>
      </c>
      <c r="G25" s="7">
        <v>10</v>
      </c>
      <c r="H25" s="7">
        <f>E25*G25</f>
        <v>26.666666666666664</v>
      </c>
      <c r="I25" s="15">
        <v>26.67</v>
      </c>
    </row>
    <row r="26" spans="4:9" ht="12.75">
      <c r="D26" t="s">
        <v>31</v>
      </c>
      <c r="E26" s="10">
        <v>1</v>
      </c>
      <c r="F26" s="6" t="s">
        <v>32</v>
      </c>
      <c r="G26" s="7">
        <v>10</v>
      </c>
      <c r="H26" s="7">
        <f>E26*G26</f>
        <v>10</v>
      </c>
      <c r="I26" s="15">
        <v>10</v>
      </c>
    </row>
    <row r="27" spans="4:9" ht="12.75">
      <c r="D27" t="s">
        <v>33</v>
      </c>
      <c r="E27" s="10">
        <v>1</v>
      </c>
      <c r="F27" s="6" t="s">
        <v>14</v>
      </c>
      <c r="G27" s="7">
        <v>2.3</v>
      </c>
      <c r="H27" s="7">
        <f>E27*G27</f>
        <v>2.3</v>
      </c>
      <c r="I27" s="15">
        <v>2.3</v>
      </c>
    </row>
    <row r="28" spans="4:9" ht="12.75">
      <c r="D28" t="s">
        <v>34</v>
      </c>
      <c r="E28" s="10">
        <v>30</v>
      </c>
      <c r="F28" s="6" t="s">
        <v>35</v>
      </c>
      <c r="G28" s="7">
        <v>0</v>
      </c>
      <c r="H28" s="7">
        <f>E28*G28</f>
        <v>0</v>
      </c>
      <c r="I28" s="15">
        <v>0</v>
      </c>
    </row>
    <row r="29" spans="3:9" ht="12.75">
      <c r="C29" t="s">
        <v>36</v>
      </c>
      <c r="E29" s="8"/>
      <c r="F29" s="6"/>
      <c r="G29" s="7"/>
      <c r="H29" s="7"/>
      <c r="I29" s="15"/>
    </row>
    <row r="30" spans="4:9" ht="12.75">
      <c r="D30" t="s">
        <v>37</v>
      </c>
      <c r="E30" s="10">
        <v>2</v>
      </c>
      <c r="F30" s="6" t="s">
        <v>14</v>
      </c>
      <c r="G30" s="7">
        <v>4.034285061728395</v>
      </c>
      <c r="H30" s="7">
        <f>E30*G30</f>
        <v>8.06857012345679</v>
      </c>
      <c r="I30" s="15">
        <v>8.07</v>
      </c>
    </row>
    <row r="31" spans="4:9" ht="12.75">
      <c r="D31" t="s">
        <v>38</v>
      </c>
      <c r="E31" s="10">
        <v>2</v>
      </c>
      <c r="F31" s="6" t="s">
        <v>14</v>
      </c>
      <c r="G31" s="7">
        <v>1.3922788008130083</v>
      </c>
      <c r="H31" s="7">
        <f>E31*G31</f>
        <v>2.7845576016260165</v>
      </c>
      <c r="I31" s="15">
        <v>2.78</v>
      </c>
    </row>
    <row r="32" spans="4:9" ht="12.75">
      <c r="D32" t="s">
        <v>39</v>
      </c>
      <c r="E32" s="16">
        <v>2</v>
      </c>
      <c r="F32" s="6" t="s">
        <v>7</v>
      </c>
      <c r="G32" s="7">
        <v>4.79</v>
      </c>
      <c r="H32" s="7">
        <f>E32*G32</f>
        <v>9.58</v>
      </c>
      <c r="I32" s="15">
        <v>9.58</v>
      </c>
    </row>
    <row r="33" spans="4:9" ht="12.75">
      <c r="D33" t="s">
        <v>40</v>
      </c>
      <c r="E33" s="16">
        <v>2</v>
      </c>
      <c r="F33" s="6" t="s">
        <v>7</v>
      </c>
      <c r="G33" s="7">
        <v>3.63</v>
      </c>
      <c r="H33" s="7">
        <f>E33*G33</f>
        <v>7.26</v>
      </c>
      <c r="I33" s="15">
        <v>7.26</v>
      </c>
    </row>
    <row r="34" spans="3:9" ht="12.75">
      <c r="C34" t="s">
        <v>57</v>
      </c>
      <c r="E34" s="14">
        <v>1</v>
      </c>
      <c r="F34" s="6" t="s">
        <v>14</v>
      </c>
      <c r="G34" s="7">
        <v>5.63</v>
      </c>
      <c r="H34" s="7">
        <f>E34*G34</f>
        <v>5.63</v>
      </c>
      <c r="I34" s="15">
        <v>5.63</v>
      </c>
    </row>
    <row r="35" spans="3:9" ht="12.75">
      <c r="C35" t="s">
        <v>41</v>
      </c>
      <c r="E35" s="11"/>
      <c r="F35" s="6"/>
      <c r="G35" s="12">
        <v>0.0761</v>
      </c>
      <c r="H35" s="7">
        <f>((SUM(H12:H16)*G35*(10/12))+SUM(H18:H28)*G35*(3/12))</f>
        <v>6.7334768824834015</v>
      </c>
      <c r="I35" s="15">
        <v>6.73</v>
      </c>
    </row>
    <row r="36" spans="4:9" ht="12.75">
      <c r="D36" s="9" t="s">
        <v>10</v>
      </c>
      <c r="E36" s="8"/>
      <c r="F36" s="6"/>
      <c r="H36" s="7">
        <f>SUM(H12:H35)</f>
        <v>262.05636896122473</v>
      </c>
      <c r="I36" s="15">
        <v>259.19</v>
      </c>
    </row>
    <row r="37" spans="5:9" ht="12.75">
      <c r="E37" s="8"/>
      <c r="F37" s="6"/>
      <c r="H37" s="7"/>
      <c r="I37" s="15"/>
    </row>
    <row r="38" spans="2:9" ht="12.75">
      <c r="B38" t="s">
        <v>42</v>
      </c>
      <c r="E38" s="8"/>
      <c r="F38" s="6"/>
      <c r="H38" s="7">
        <f>SUM(H39:H41)</f>
        <v>151.21041718275524</v>
      </c>
      <c r="I38" s="15">
        <v>151.21</v>
      </c>
    </row>
    <row r="39" spans="3:9" ht="12.75">
      <c r="C39" t="s">
        <v>43</v>
      </c>
      <c r="E39" s="10">
        <v>1</v>
      </c>
      <c r="F39" s="6" t="s">
        <v>14</v>
      </c>
      <c r="G39" s="7">
        <v>2</v>
      </c>
      <c r="H39" s="7">
        <f>E39*G39</f>
        <v>2</v>
      </c>
      <c r="I39" s="15">
        <v>2</v>
      </c>
    </row>
    <row r="40" spans="3:9" ht="12.75">
      <c r="C40" t="s">
        <v>44</v>
      </c>
      <c r="E40" s="10">
        <v>1</v>
      </c>
      <c r="F40" s="6" t="s">
        <v>14</v>
      </c>
      <c r="G40" s="7">
        <v>140.96041718275524</v>
      </c>
      <c r="H40" s="7">
        <f>E40*G40</f>
        <v>140.96041718275524</v>
      </c>
      <c r="I40" s="15">
        <v>140.96</v>
      </c>
    </row>
    <row r="41" spans="3:9" ht="12.75">
      <c r="C41" t="s">
        <v>45</v>
      </c>
      <c r="E41" s="10">
        <v>1</v>
      </c>
      <c r="F41" s="6" t="s">
        <v>14</v>
      </c>
      <c r="G41" s="7">
        <v>8.25</v>
      </c>
      <c r="H41" s="7">
        <f>E41*G41</f>
        <v>8.25</v>
      </c>
      <c r="I41" s="15">
        <v>8.25</v>
      </c>
    </row>
    <row r="42" spans="4:9" ht="12.75">
      <c r="D42" s="9" t="s">
        <v>46</v>
      </c>
      <c r="F42" s="6"/>
      <c r="H42" s="7">
        <f>H36+H38</f>
        <v>413.26678614397997</v>
      </c>
      <c r="I42" s="15">
        <v>410.4</v>
      </c>
    </row>
    <row r="43" spans="8:9" ht="12.75">
      <c r="H43" s="7"/>
      <c r="I43" s="15"/>
    </row>
    <row r="44" spans="2:9" ht="12.75">
      <c r="B44" t="s">
        <v>47</v>
      </c>
      <c r="H44" s="7"/>
      <c r="I44" s="15"/>
    </row>
    <row r="45" spans="3:9" ht="12.75">
      <c r="C45" t="s">
        <v>48</v>
      </c>
      <c r="H45" s="7">
        <f>H9-H36</f>
        <v>-79.15636896122473</v>
      </c>
      <c r="I45" s="15">
        <v>-76.29</v>
      </c>
    </row>
    <row r="46" spans="3:9" ht="12.75">
      <c r="C46" t="s">
        <v>49</v>
      </c>
      <c r="H46" s="7">
        <f>H9-H42</f>
        <v>-230.36678614397997</v>
      </c>
      <c r="I46" s="7">
        <v>-227.5</v>
      </c>
    </row>
    <row r="48" spans="5:10" ht="18">
      <c r="E48" s="22" t="s">
        <v>63</v>
      </c>
      <c r="F48" s="22"/>
      <c r="G48" s="22"/>
      <c r="H48" s="22"/>
      <c r="I48" s="22"/>
      <c r="J48" s="22"/>
    </row>
    <row r="49" spans="5:10" ht="12.75">
      <c r="E49" s="23" t="s">
        <v>64</v>
      </c>
      <c r="F49" s="23"/>
      <c r="G49" s="23"/>
      <c r="H49" s="23"/>
      <c r="I49" s="23"/>
      <c r="J49" s="23"/>
    </row>
    <row r="50" spans="5:10" ht="13.5" thickBot="1">
      <c r="E50" s="24"/>
      <c r="F50" s="24"/>
      <c r="G50" s="24"/>
      <c r="H50" s="24"/>
      <c r="I50" s="24"/>
      <c r="J50" s="24"/>
    </row>
    <row r="51" spans="5:10" ht="15">
      <c r="E51" s="25" t="s">
        <v>65</v>
      </c>
      <c r="F51" s="26" t="s">
        <v>66</v>
      </c>
      <c r="G51" s="27"/>
      <c r="H51" s="27"/>
      <c r="I51" s="27"/>
      <c r="J51" s="27"/>
    </row>
    <row r="52" spans="5:10" ht="15.75" thickBot="1">
      <c r="E52" s="28" t="s">
        <v>67</v>
      </c>
      <c r="F52" s="29">
        <f>G52-5</f>
        <v>78.56666666666666</v>
      </c>
      <c r="G52" s="30">
        <f>H52-5</f>
        <v>83.56666666666666</v>
      </c>
      <c r="H52" s="30">
        <f>G7</f>
        <v>88.56666666666666</v>
      </c>
      <c r="I52" s="30">
        <f>H52+5</f>
        <v>93.56666666666666</v>
      </c>
      <c r="J52" s="30">
        <f>I52+5</f>
        <v>98.56666666666666</v>
      </c>
    </row>
    <row r="53" spans="5:10" ht="12.75">
      <c r="E53" s="31">
        <f>E54-0.5</f>
        <v>0.5</v>
      </c>
      <c r="F53" s="32">
        <f>F$52*$E53+$H$8-SUM($H$12:$H$31)-$G$33*$E53-$G$32*$E53-SUM($H$34:$H$35)</f>
        <v>-204.37636896122473</v>
      </c>
      <c r="G53" s="32">
        <f>G$52*$E53+$H$8-SUM($H$12:$H$31)-$G$33*$E53-$G$32*$E53-SUM($H$34:$H$35)</f>
        <v>-201.87636896122473</v>
      </c>
      <c r="H53" s="32">
        <f>H$52*$E53+$H$8-SUM($H$12:$H$31)-$G$33*$E53-$G$32*$E53-SUM($H$34:$H$35)</f>
        <v>-199.37636896122473</v>
      </c>
      <c r="I53" s="32">
        <f>I$52*$E53+$H$8-SUM($H$12:$H$31)-$G$33*$E53-$G$32*$E53-SUM($H$34:$H$35)</f>
        <v>-196.87636896122473</v>
      </c>
      <c r="J53" s="32">
        <f>J$52*$E53+$H$8-SUM($H$12:$H$31)-$G$33*$E53-$G$32*$E53-SUM($H$34:$H$35)</f>
        <v>-194.37636896122473</v>
      </c>
    </row>
    <row r="54" spans="5:10" ht="12.75">
      <c r="E54" s="33">
        <f>E55-0.5</f>
        <v>1</v>
      </c>
      <c r="F54" s="32">
        <f aca="true" t="shared" si="0" ref="F54:J59">F$52*$E54+$H$8-SUM($H$12:$H$31)-$G$33*$E54-$G$32*$E54-SUM($H$34:$H$35)</f>
        <v>-169.3030356278914</v>
      </c>
      <c r="G54" s="32">
        <f t="shared" si="0"/>
        <v>-164.3030356278914</v>
      </c>
      <c r="H54" s="32">
        <f t="shared" si="0"/>
        <v>-159.3030356278914</v>
      </c>
      <c r="I54" s="32">
        <f t="shared" si="0"/>
        <v>-154.3030356278914</v>
      </c>
      <c r="J54" s="32">
        <f t="shared" si="0"/>
        <v>-149.3030356278914</v>
      </c>
    </row>
    <row r="55" spans="5:10" ht="12.75">
      <c r="E55" s="33">
        <f>E56-0.5</f>
        <v>1.5</v>
      </c>
      <c r="F55" s="32">
        <f t="shared" si="0"/>
        <v>-134.22970229455808</v>
      </c>
      <c r="G55" s="32">
        <f t="shared" si="0"/>
        <v>-126.72970229455804</v>
      </c>
      <c r="H55" s="32">
        <f t="shared" si="0"/>
        <v>-119.22970229455804</v>
      </c>
      <c r="I55" s="32">
        <f t="shared" si="0"/>
        <v>-111.72970229455804</v>
      </c>
      <c r="J55" s="32">
        <f t="shared" si="0"/>
        <v>-104.22970229455804</v>
      </c>
    </row>
    <row r="56" spans="5:10" ht="12.75">
      <c r="E56" s="33">
        <f>E7</f>
        <v>2</v>
      </c>
      <c r="F56" s="32">
        <f t="shared" si="0"/>
        <v>-99.15636896122471</v>
      </c>
      <c r="G56" s="32">
        <f t="shared" si="0"/>
        <v>-89.15636896122471</v>
      </c>
      <c r="H56" s="34">
        <f t="shared" si="0"/>
        <v>-79.15636896122471</v>
      </c>
      <c r="I56" s="32">
        <f t="shared" si="0"/>
        <v>-69.15636896122471</v>
      </c>
      <c r="J56" s="32">
        <f t="shared" si="0"/>
        <v>-59.156368961224715</v>
      </c>
    </row>
    <row r="57" spans="4:10" ht="12.75">
      <c r="D57" s="9"/>
      <c r="E57" s="33">
        <f>E56+0.5</f>
        <v>2.5</v>
      </c>
      <c r="F57" s="32">
        <f t="shared" si="0"/>
        <v>-64.08303562789139</v>
      </c>
      <c r="G57" s="32">
        <f t="shared" si="0"/>
        <v>-51.58303562789138</v>
      </c>
      <c r="H57" s="32">
        <f t="shared" si="0"/>
        <v>-39.08303562789138</v>
      </c>
      <c r="I57" s="32">
        <f t="shared" si="0"/>
        <v>-26.583035627891384</v>
      </c>
      <c r="J57" s="32">
        <f t="shared" si="0"/>
        <v>-14.083035627891382</v>
      </c>
    </row>
    <row r="58" spans="4:10" ht="12.75">
      <c r="D58" s="9"/>
      <c r="E58" s="33">
        <f>E57+0.5</f>
        <v>3</v>
      </c>
      <c r="F58" s="32">
        <f t="shared" si="0"/>
        <v>-29.009702294558053</v>
      </c>
      <c r="G58" s="32">
        <f t="shared" si="0"/>
        <v>-14.009702294558082</v>
      </c>
      <c r="H58" s="32">
        <f t="shared" si="0"/>
        <v>0.9902977054419182</v>
      </c>
      <c r="I58" s="32">
        <f t="shared" si="0"/>
        <v>15.990297705441918</v>
      </c>
      <c r="J58" s="32">
        <f t="shared" si="0"/>
        <v>30.990297705441915</v>
      </c>
    </row>
    <row r="59" spans="4:10" ht="12.75">
      <c r="D59" s="13"/>
      <c r="E59" s="33">
        <f>E58+0.5</f>
        <v>3.5</v>
      </c>
      <c r="F59" s="32">
        <f t="shared" si="0"/>
        <v>6.063631038775281</v>
      </c>
      <c r="G59" s="32">
        <f t="shared" si="0"/>
        <v>23.56363103877528</v>
      </c>
      <c r="H59" s="32">
        <f t="shared" si="0"/>
        <v>41.063631038775284</v>
      </c>
      <c r="I59" s="32">
        <f t="shared" si="0"/>
        <v>58.563631038775284</v>
      </c>
      <c r="J59" s="32">
        <f t="shared" si="0"/>
        <v>76.06363103877528</v>
      </c>
    </row>
    <row r="60" spans="4:9" ht="12.75">
      <c r="D60" s="13"/>
      <c r="E60" s="7"/>
      <c r="F60" s="7"/>
      <c r="G60" s="7"/>
      <c r="H60" s="7"/>
      <c r="I60" s="7"/>
    </row>
    <row r="61" spans="2:9" ht="12.75">
      <c r="B61" t="s">
        <v>50</v>
      </c>
      <c r="E61" s="7"/>
      <c r="F61" s="7"/>
      <c r="G61" s="7"/>
      <c r="H61" s="7"/>
      <c r="I61" s="7"/>
    </row>
    <row r="62" spans="3:9" ht="12.75">
      <c r="C62" t="s">
        <v>51</v>
      </c>
      <c r="E62" s="7"/>
      <c r="F62" s="7"/>
      <c r="G62" s="7"/>
      <c r="H62" s="7"/>
      <c r="I62" s="7"/>
    </row>
    <row r="63" ht="12.75">
      <c r="C63" t="s">
        <v>52</v>
      </c>
    </row>
    <row r="64" ht="12.75">
      <c r="C64" t="s">
        <v>53</v>
      </c>
    </row>
    <row r="65" ht="12.75">
      <c r="C65" t="s">
        <v>58</v>
      </c>
    </row>
    <row r="66" ht="12.75">
      <c r="C66" t="s">
        <v>54</v>
      </c>
    </row>
    <row r="68" ht="12.75">
      <c r="B68" t="s">
        <v>62</v>
      </c>
    </row>
  </sheetData>
  <mergeCells count="9">
    <mergeCell ref="E48:J48"/>
    <mergeCell ref="E49:J49"/>
    <mergeCell ref="F51:J51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2006-09-15T16:45:11Z</cp:lastPrinted>
  <dcterms:created xsi:type="dcterms:W3CDTF">2006-03-14T02:06:28Z</dcterms:created>
  <dcterms:modified xsi:type="dcterms:W3CDTF">2006-11-08T23:53:28Z</dcterms:modified>
  <cp:category/>
  <cp:version/>
  <cp:contentType/>
  <cp:contentStatus/>
</cp:coreProperties>
</file>