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700" activeTab="0"/>
  </bookViews>
  <sheets>
    <sheet name="NS-Alfalfa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Economic Department</author>
  </authors>
  <commentList>
    <comment ref="D12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30
</t>
        </r>
      </text>
    </comment>
  </commentList>
</comments>
</file>

<file path=xl/sharedStrings.xml><?xml version="1.0" encoding="utf-8"?>
<sst xmlns="http://schemas.openxmlformats.org/spreadsheetml/2006/main" count="73" uniqueCount="61">
  <si>
    <t>North Sanpete County</t>
  </si>
  <si>
    <t>Quantity per acre</t>
  </si>
  <si>
    <t>Unit</t>
  </si>
  <si>
    <t>Price/cost per unit</t>
  </si>
  <si>
    <t>Value/cost per acre</t>
  </si>
  <si>
    <t>Receipts</t>
  </si>
  <si>
    <t>Alfalfa hay</t>
  </si>
  <si>
    <t>tons</t>
  </si>
  <si>
    <t>Residue</t>
  </si>
  <si>
    <t>AUM</t>
  </si>
  <si>
    <t>Subtotal</t>
  </si>
  <si>
    <t>Operating costs</t>
  </si>
  <si>
    <t>Fertilization</t>
  </si>
  <si>
    <t>Phosphate (11-52-0)</t>
  </si>
  <si>
    <t>pounds</t>
  </si>
  <si>
    <t>Custom application</t>
  </si>
  <si>
    <t>acre</t>
  </si>
  <si>
    <t>Pesticides/herbicides</t>
  </si>
  <si>
    <t>Furadan</t>
  </si>
  <si>
    <t>pint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</si>
  <si>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</si>
  <si>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</si>
  <si>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</si>
  <si>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</si>
  <si>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</si>
  <si>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</si>
  <si>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</si>
  <si>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</si>
  <si>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</si>
  <si>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</si>
  <si>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</si>
  <si>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Turning/raking</t>
  </si>
  <si>
    <t>Baling</t>
  </si>
  <si>
    <t>Hauling/stacking</t>
  </si>
  <si>
    <t>Interest on operating capital</t>
  </si>
  <si>
    <t>Ownership costs (excludes cost of land)</t>
  </si>
  <si>
    <t>Farm 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</si>
  <si>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</si>
  <si>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</si>
  <si>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</si>
  <si>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</si>
  <si>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</si>
  <si>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</si>
  <si>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</si>
  <si>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Alfalfa already established. Harvested in June, July and September.</t>
  </si>
  <si>
    <t>2. Interest computed on fertilization/herbicide costs for 6 months and operating costs for 3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</si>
  <si>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</si>
  <si>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</si>
  <si>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</si>
  <si>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</si>
  <si>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</si>
  <si>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4. Machinery ownership costs are allocated based on equipment used for each crop.</t>
  </si>
  <si>
    <t>Base Value</t>
  </si>
  <si>
    <t>Modify Colored Columns</t>
  </si>
  <si>
    <t>Costs and Returns per acre from growing irrigated alfalfa hay, 2006</t>
  </si>
  <si>
    <t>Budget prepared by: E. Bruce Godfrey, Cody Bingham and Matt Palmer</t>
  </si>
  <si>
    <t>Breakeven Table - Alfalfa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</si>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</sst>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_(* #,##0.0_);_(* \(#,##0.0\);_(* &quot;-&quot;?_);_(@_)"/>
    <numFmt numFmtId="170" formatCode="0.0%"/>
    <numFmt numFmtId="171" formatCode="_(* #,##0_);_(* \(#,##0\);_(* &quot;-&quot;?_);_(@_)"/>
    <numFmt numFmtId="172" formatCode="#,##0.000_);\(#,##0.000\)"/>
    <numFmt numFmtId="173" formatCode="0.000"/>
    <numFmt numFmtId="174" formatCode="&quot;$&quot;#,##0.000"/>
    <numFmt numFmtId="175" formatCode="0.00_);\(0.00\)"/>
    <numFmt numFmtId="176" formatCode="&quot;$&quot;#,##0.0"/>
    <numFmt numFmtId="177" formatCode="&quot;$&quot;#,##0.0000"/>
    <numFmt numFmtId="178" formatCode="#\ ?/2"/>
    <numFmt numFmtId="179" formatCode="0.0000"/>
    <numFmt numFmtId="180" formatCode="0.00000"/>
    <numFmt numFmtId="181" formatCode="0.000000"/>
    <numFmt numFmtId="182" formatCode="#,##0.0_);\(#,##0.0\)"/>
    <numFmt numFmtId="183" formatCode="#,##0.0"/>
    <numFmt numFmtId="184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7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6" fontId="0" fillId="0" borderId="0" xfId="15" applyNumberFormat="1" applyAlignment="1">
      <alignment/>
    </xf>
    <xf numFmtId="0" fontId="0" fillId="0" borderId="0" xfId="0" applyFill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48</v>
      </c>
    </row>
    <row r="2" spans="1:9" ht="15">
      <c r="A2" s="1" t="s">
        <v>49</v>
      </c>
      <c r="H2" s="16" t="s">
        <v>53</v>
      </c>
      <c r="I2" s="16"/>
    </row>
    <row r="3" ht="15.75">
      <c r="B3" s="2" t="s">
        <v>54</v>
      </c>
    </row>
    <row r="4" spans="1:2" ht="15.75">
      <c r="A4" s="3"/>
      <c r="B4" s="2" t="s">
        <v>0</v>
      </c>
    </row>
    <row r="5" spans="5:9" ht="12.75">
      <c r="E5" s="19" t="s">
        <v>1</v>
      </c>
      <c r="F5" s="17" t="s">
        <v>2</v>
      </c>
      <c r="G5" s="19" t="s">
        <v>3</v>
      </c>
      <c r="H5" s="17" t="s">
        <v>4</v>
      </c>
      <c r="I5" s="17" t="s">
        <v>52</v>
      </c>
    </row>
    <row r="6" spans="2:9" ht="12.75">
      <c r="B6" s="4" t="s">
        <v>5</v>
      </c>
      <c r="E6" s="20"/>
      <c r="F6" s="18"/>
      <c r="G6" s="20"/>
      <c r="H6" s="18"/>
      <c r="I6" s="18"/>
    </row>
    <row r="7" spans="3:9" ht="12.75">
      <c r="C7" t="s">
        <v>6</v>
      </c>
      <c r="E7" s="5">
        <v>3.8</v>
      </c>
      <c r="F7" s="6" t="s">
        <v>7</v>
      </c>
      <c r="G7" s="7">
        <v>88.56666666666666</v>
      </c>
      <c r="H7" s="7">
        <f>E7*G7</f>
        <v>336.5533333333333</v>
      </c>
      <c r="I7" s="14">
        <v>336.55</v>
      </c>
    </row>
    <row r="8" spans="3:9" ht="12.75">
      <c r="C8" t="s">
        <v>8</v>
      </c>
      <c r="E8" s="8">
        <v>0.25</v>
      </c>
      <c r="F8" s="6" t="s">
        <v>9</v>
      </c>
      <c r="G8" s="7">
        <v>11.533333333333333</v>
      </c>
      <c r="H8" s="7">
        <f>E8*G8</f>
        <v>2.8833333333333333</v>
      </c>
      <c r="I8" s="14">
        <v>2.88</v>
      </c>
    </row>
    <row r="9" spans="4:9" ht="12.75">
      <c r="D9" s="9" t="s">
        <v>10</v>
      </c>
      <c r="E9" s="8"/>
      <c r="F9" s="6"/>
      <c r="G9" s="7"/>
      <c r="H9" s="7">
        <f>H7+H8</f>
        <v>339.4366666666666</v>
      </c>
      <c r="I9" s="14">
        <v>339.44</v>
      </c>
    </row>
    <row r="10" spans="2:9" ht="12.75">
      <c r="B10" s="4" t="s">
        <v>11</v>
      </c>
      <c r="E10" s="8"/>
      <c r="F10" s="6"/>
      <c r="G10" s="7"/>
      <c r="H10" s="7"/>
      <c r="I10" s="14"/>
    </row>
    <row r="11" spans="3:9" ht="12.75">
      <c r="C11" t="s">
        <v>12</v>
      </c>
      <c r="E11" s="8"/>
      <c r="F11" s="6"/>
      <c r="G11" s="7"/>
      <c r="H11" s="7"/>
      <c r="I11" s="14"/>
    </row>
    <row r="12" spans="4:9" ht="12.75">
      <c r="D12" t="s">
        <v>13</v>
      </c>
      <c r="E12" s="10">
        <v>58</v>
      </c>
      <c r="F12" s="6" t="s">
        <v>14</v>
      </c>
      <c r="G12" s="7">
        <v>0.1785</v>
      </c>
      <c r="H12" s="7">
        <f>E12*G12</f>
        <v>10.353</v>
      </c>
      <c r="I12" s="14">
        <v>10.35</v>
      </c>
    </row>
    <row r="13" spans="4:9" ht="12.75">
      <c r="D13" t="s">
        <v>15</v>
      </c>
      <c r="E13" s="10">
        <v>1</v>
      </c>
      <c r="F13" s="6" t="s">
        <v>16</v>
      </c>
      <c r="G13" s="7">
        <v>7.82</v>
      </c>
      <c r="H13" s="7">
        <f>E13*G13</f>
        <v>7.82</v>
      </c>
      <c r="I13" s="14">
        <v>7.82</v>
      </c>
    </row>
    <row r="14" spans="3:9" ht="12.75">
      <c r="C14" t="s">
        <v>17</v>
      </c>
      <c r="E14" s="8"/>
      <c r="F14" s="6"/>
      <c r="G14" s="7"/>
      <c r="H14" s="7"/>
      <c r="I14" s="14"/>
    </row>
    <row r="15" spans="4:11" ht="12.75">
      <c r="D15" t="s">
        <v>18</v>
      </c>
      <c r="E15" s="10">
        <v>1</v>
      </c>
      <c r="F15" s="6" t="s">
        <v>19</v>
      </c>
      <c r="G15" s="7">
        <v>10.5</v>
      </c>
      <c r="H15" s="7">
        <f>E15*G15</f>
        <v>10.5</v>
      </c>
      <c r="I15" s="14">
        <v>10.5</v>
      </c>
      <c r="J15" s="11"/>
      <c r="K15" s="11"/>
    </row>
    <row r="16" spans="4:9" ht="12.75">
      <c r="D16" t="s">
        <v>15</v>
      </c>
      <c r="E16" s="10">
        <v>1</v>
      </c>
      <c r="F16" s="6" t="s">
        <v>16</v>
      </c>
      <c r="G16" s="7">
        <v>7.82</v>
      </c>
      <c r="H16" s="7">
        <f>E16*G16</f>
        <v>7.82</v>
      </c>
      <c r="I16" s="14">
        <v>7.82</v>
      </c>
    </row>
    <row r="17" spans="3:9" ht="12.75">
      <c r="C17" t="s">
        <v>20</v>
      </c>
      <c r="E17" s="10">
        <v>4</v>
      </c>
      <c r="F17" s="6" t="s">
        <v>21</v>
      </c>
      <c r="G17" s="7"/>
      <c r="H17" s="7"/>
      <c r="I17" s="14"/>
    </row>
    <row r="18" spans="4:9" ht="12.75">
      <c r="D18" t="s">
        <v>22</v>
      </c>
      <c r="E18" s="8">
        <v>1.3333333333333333</v>
      </c>
      <c r="F18" s="6" t="s">
        <v>23</v>
      </c>
      <c r="G18" s="7">
        <v>10</v>
      </c>
      <c r="H18" s="7">
        <f>E18*G18</f>
        <v>13.333333333333332</v>
      </c>
      <c r="I18" s="14">
        <v>13.33</v>
      </c>
    </row>
    <row r="19" spans="4:9" ht="12.75">
      <c r="D19" t="s">
        <v>24</v>
      </c>
      <c r="E19" s="10">
        <v>1</v>
      </c>
      <c r="F19" s="6" t="s">
        <v>25</v>
      </c>
      <c r="G19" s="7">
        <v>2.2</v>
      </c>
      <c r="H19" s="7">
        <f>E19*G19</f>
        <v>2.2</v>
      </c>
      <c r="I19" s="14">
        <v>2.2</v>
      </c>
    </row>
    <row r="20" spans="4:9" ht="12.75">
      <c r="D20" t="s">
        <v>26</v>
      </c>
      <c r="E20" s="10">
        <v>1</v>
      </c>
      <c r="F20" s="6" t="s">
        <v>16</v>
      </c>
      <c r="G20" s="7">
        <v>2.3</v>
      </c>
      <c r="H20" s="7">
        <f>E20*G20</f>
        <v>2.3</v>
      </c>
      <c r="I20" s="14">
        <v>2.3</v>
      </c>
    </row>
    <row r="21" spans="4:9" ht="12.75">
      <c r="D21" t="s">
        <v>27</v>
      </c>
      <c r="E21" s="10">
        <v>42.3</v>
      </c>
      <c r="F21" s="6" t="s">
        <v>28</v>
      </c>
      <c r="G21" s="7">
        <v>0</v>
      </c>
      <c r="H21" s="7">
        <f>E21*G21</f>
        <v>0</v>
      </c>
      <c r="I21" s="14">
        <v>0</v>
      </c>
    </row>
    <row r="22" spans="3:9" ht="12.75">
      <c r="C22" t="s">
        <v>29</v>
      </c>
      <c r="E22" s="8"/>
      <c r="F22" s="6"/>
      <c r="G22" s="7"/>
      <c r="H22" s="7"/>
      <c r="I22" s="14"/>
    </row>
    <row r="23" spans="4:9" ht="12.75">
      <c r="D23" t="s">
        <v>30</v>
      </c>
      <c r="E23" s="10">
        <v>3</v>
      </c>
      <c r="F23" s="6" t="s">
        <v>16</v>
      </c>
      <c r="G23" s="7">
        <v>4.034285061728395</v>
      </c>
      <c r="H23" s="7">
        <f>E23*G23</f>
        <v>12.102855185185186</v>
      </c>
      <c r="I23" s="14">
        <v>12.1</v>
      </c>
    </row>
    <row r="24" spans="4:9" ht="12.75">
      <c r="D24" t="s">
        <v>31</v>
      </c>
      <c r="E24" s="10">
        <v>3</v>
      </c>
      <c r="F24" s="6" t="s">
        <v>16</v>
      </c>
      <c r="G24" s="7">
        <v>1.3922788008130083</v>
      </c>
      <c r="H24" s="7">
        <f>E24*G24</f>
        <v>4.176836402439025</v>
      </c>
      <c r="I24" s="14">
        <v>4.18</v>
      </c>
    </row>
    <row r="25" spans="4:9" ht="12.75">
      <c r="D25" t="s">
        <v>32</v>
      </c>
      <c r="E25" s="15">
        <v>3.8</v>
      </c>
      <c r="F25" s="6" t="s">
        <v>7</v>
      </c>
      <c r="G25" s="7">
        <v>4.79</v>
      </c>
      <c r="H25" s="7">
        <f>E25*G25</f>
        <v>18.201999999999998</v>
      </c>
      <c r="I25" s="14">
        <v>18.2</v>
      </c>
    </row>
    <row r="26" spans="4:9" ht="12.75">
      <c r="D26" t="s">
        <v>33</v>
      </c>
      <c r="E26" s="15">
        <v>3.8</v>
      </c>
      <c r="F26" s="6" t="s">
        <v>7</v>
      </c>
      <c r="G26" s="7">
        <v>3.63</v>
      </c>
      <c r="H26" s="7">
        <f>E26*G26</f>
        <v>13.793999999999999</v>
      </c>
      <c r="I26" s="14">
        <v>13.79</v>
      </c>
    </row>
    <row r="27" spans="3:9" ht="12.75">
      <c r="C27" t="s">
        <v>50</v>
      </c>
      <c r="E27" s="10">
        <v>1</v>
      </c>
      <c r="F27" s="6" t="s">
        <v>16</v>
      </c>
      <c r="G27" s="7">
        <v>15.61</v>
      </c>
      <c r="H27" s="7">
        <f>E27*G27</f>
        <v>15.61</v>
      </c>
      <c r="I27" s="14">
        <v>15.61</v>
      </c>
    </row>
    <row r="28" spans="3:9" ht="12.75">
      <c r="C28" t="s">
        <v>34</v>
      </c>
      <c r="E28" s="12"/>
      <c r="F28" s="6"/>
      <c r="G28" s="13">
        <v>0.0761</v>
      </c>
      <c r="H28" s="7">
        <f>((SUM(H12:H16)*G28*(6/12))+SUM(H18:H26)*G28*(3/12))</f>
        <v>2.646282849121217</v>
      </c>
      <c r="I28" s="14">
        <v>2.49</v>
      </c>
    </row>
    <row r="29" spans="4:9" ht="12.75">
      <c r="D29" s="9" t="s">
        <v>10</v>
      </c>
      <c r="E29" s="8"/>
      <c r="F29" s="6"/>
      <c r="H29" s="7">
        <f>SUM(H11:H28)</f>
        <v>120.85830777007877</v>
      </c>
      <c r="I29" s="14">
        <v>112.57</v>
      </c>
    </row>
    <row r="30" spans="5:9" ht="12.75">
      <c r="E30" s="8"/>
      <c r="F30" s="6"/>
      <c r="H30" s="7"/>
      <c r="I30" s="14"/>
    </row>
    <row r="31" spans="2:9" ht="12.75">
      <c r="B31" t="s">
        <v>35</v>
      </c>
      <c r="E31" s="8"/>
      <c r="F31" s="6"/>
      <c r="H31" s="7">
        <f>SUM(H32:H34)</f>
        <v>114.69230857482044</v>
      </c>
      <c r="I31" s="14">
        <v>114.69</v>
      </c>
    </row>
    <row r="32" spans="3:9" ht="12.75">
      <c r="C32" t="s">
        <v>36</v>
      </c>
      <c r="E32" s="10">
        <v>1</v>
      </c>
      <c r="F32" s="6" t="s">
        <v>16</v>
      </c>
      <c r="G32" s="7">
        <v>2</v>
      </c>
      <c r="H32" s="7">
        <f>E32*G32</f>
        <v>2</v>
      </c>
      <c r="I32" s="14">
        <v>2</v>
      </c>
    </row>
    <row r="33" spans="3:9" ht="12.75">
      <c r="C33" t="s">
        <v>37</v>
      </c>
      <c r="E33" s="10">
        <v>1</v>
      </c>
      <c r="F33" s="6" t="s">
        <v>16</v>
      </c>
      <c r="G33" s="7">
        <v>104.44230857482044</v>
      </c>
      <c r="H33" s="7">
        <f>E33*G33</f>
        <v>104.44230857482044</v>
      </c>
      <c r="I33" s="14">
        <v>104.44</v>
      </c>
    </row>
    <row r="34" spans="3:9" ht="12.75">
      <c r="C34" t="s">
        <v>38</v>
      </c>
      <c r="E34" s="10">
        <v>1</v>
      </c>
      <c r="F34" s="6" t="s">
        <v>16</v>
      </c>
      <c r="G34" s="7">
        <v>8.25</v>
      </c>
      <c r="H34" s="7">
        <f>E34*G34</f>
        <v>8.25</v>
      </c>
      <c r="I34" s="14">
        <v>8.25</v>
      </c>
    </row>
    <row r="35" spans="4:9" ht="12.75">
      <c r="D35" s="9" t="s">
        <v>39</v>
      </c>
      <c r="F35" s="6"/>
      <c r="G35" s="7"/>
      <c r="H35" s="7">
        <f>H29+H31</f>
        <v>235.5506163448992</v>
      </c>
      <c r="I35" s="14">
        <v>227.26</v>
      </c>
    </row>
    <row r="36" spans="8:9" ht="12.75">
      <c r="H36" s="7"/>
      <c r="I36" s="14"/>
    </row>
    <row r="37" spans="2:9" ht="12.75">
      <c r="B37" t="s">
        <v>40</v>
      </c>
      <c r="H37" s="7"/>
      <c r="I37" s="14"/>
    </row>
    <row r="38" spans="3:9" ht="12.75">
      <c r="C38" t="s">
        <v>41</v>
      </c>
      <c r="H38" s="7">
        <f>H9-H29</f>
        <v>218.57835889658784</v>
      </c>
      <c r="I38" s="14">
        <v>226.87</v>
      </c>
    </row>
    <row r="39" spans="3:9" ht="12.75">
      <c r="C39" t="s">
        <v>42</v>
      </c>
      <c r="H39" s="7">
        <f>H9-H35</f>
        <v>103.88605032176741</v>
      </c>
      <c r="I39" s="7">
        <v>112.18</v>
      </c>
    </row>
    <row r="41" spans="5:10" ht="18">
      <c r="E41" s="21" t="s">
        <v>56</v>
      </c>
      <c r="F41" s="21"/>
      <c r="G41" s="21"/>
      <c r="H41" s="21"/>
      <c r="I41" s="21"/>
      <c r="J41" s="21"/>
    </row>
    <row r="42" spans="5:10" ht="12.75">
      <c r="E42" s="22" t="s">
        <v>57</v>
      </c>
      <c r="F42" s="22"/>
      <c r="G42" s="22"/>
      <c r="H42" s="22"/>
      <c r="I42" s="22"/>
      <c r="J42" s="22"/>
    </row>
    <row r="43" spans="5:10" ht="13.5" thickBot="1">
      <c r="E43" s="23"/>
      <c r="F43" s="23"/>
      <c r="G43" s="23"/>
      <c r="H43" s="23"/>
      <c r="I43" s="23"/>
      <c r="J43" s="23"/>
    </row>
    <row r="44" spans="5:10" ht="15">
      <c r="E44" s="24" t="s">
        <v>58</v>
      </c>
      <c r="F44" s="25" t="s">
        <v>59</v>
      </c>
      <c r="G44" s="26"/>
      <c r="H44" s="26"/>
      <c r="I44" s="26"/>
      <c r="J44" s="26"/>
    </row>
    <row r="45" spans="5:10" ht="15.75" thickBot="1">
      <c r="E45" s="27" t="s">
        <v>60</v>
      </c>
      <c r="F45" s="28">
        <f>G45-5</f>
        <v>78.56666666666666</v>
      </c>
      <c r="G45" s="29">
        <f>H45-5</f>
        <v>83.56666666666666</v>
      </c>
      <c r="H45" s="29">
        <f>G7</f>
        <v>88.56666666666666</v>
      </c>
      <c r="I45" s="29">
        <f>H45+5</f>
        <v>93.56666666666666</v>
      </c>
      <c r="J45" s="29">
        <f>I45+5</f>
        <v>98.56666666666666</v>
      </c>
    </row>
    <row r="46" spans="5:10" ht="12.75">
      <c r="E46" s="30">
        <f>E47-0.5</f>
        <v>2.3</v>
      </c>
      <c r="F46" s="31">
        <f>F$45*$E46+$H$8-SUM($H$12:$H$24)-$G$26*$E46-$G$25*$E46-SUM($H$27:$H$28)</f>
        <v>75.35835889658787</v>
      </c>
      <c r="G46" s="31">
        <f>G$45*$E46+$H$8-SUM($H$12:$H$24)-$G$26*$E46-$G$25*$E46-SUM($H$27:$H$28)</f>
        <v>86.85835889658787</v>
      </c>
      <c r="H46" s="31">
        <f>H$45*$E46+$H$8-SUM($H$12:$H$24)-$G$26*$E46-$G$25*$E46-SUM($H$27:$H$28)</f>
        <v>98.35835889658786</v>
      </c>
      <c r="I46" s="31">
        <f>I$45*$E46+$H$8-SUM($H$12:$H$24)-$G$26*$E46-$G$25*$E46-SUM($H$27:$H$28)</f>
        <v>109.85835889658787</v>
      </c>
      <c r="J46" s="31">
        <f>J$45*$E46+$H$8-SUM($H$12:$H$24)-$G$26*$E46-$G$25*$E46-SUM($H$27:$H$28)</f>
        <v>121.35835889658787</v>
      </c>
    </row>
    <row r="47" spans="5:10" ht="12.75">
      <c r="E47" s="32">
        <f>E48-0.5</f>
        <v>2.8</v>
      </c>
      <c r="F47" s="31">
        <f aca="true" t="shared" si="0" ref="F47:J52">F$45*$E47+$H$8-SUM($H$12:$H$24)-$G$26*$E47-$G$25*$E47-SUM($H$27:$H$28)</f>
        <v>110.43169222992123</v>
      </c>
      <c r="G47" s="31">
        <f t="shared" si="0"/>
        <v>124.43169222992123</v>
      </c>
      <c r="H47" s="31">
        <f t="shared" si="0"/>
        <v>138.43169222992123</v>
      </c>
      <c r="I47" s="31">
        <f t="shared" si="0"/>
        <v>152.43169222992117</v>
      </c>
      <c r="J47" s="31">
        <f t="shared" si="0"/>
        <v>166.43169222992117</v>
      </c>
    </row>
    <row r="48" spans="5:10" ht="12.75">
      <c r="E48" s="32">
        <f>E49-0.5</f>
        <v>3.3</v>
      </c>
      <c r="F48" s="31">
        <f t="shared" si="0"/>
        <v>145.50502556325455</v>
      </c>
      <c r="G48" s="31">
        <f t="shared" si="0"/>
        <v>162.00502556325455</v>
      </c>
      <c r="H48" s="31">
        <f t="shared" si="0"/>
        <v>178.50502556325455</v>
      </c>
      <c r="I48" s="31">
        <f t="shared" si="0"/>
        <v>195.00502556325455</v>
      </c>
      <c r="J48" s="31">
        <f t="shared" si="0"/>
        <v>211.50502556325455</v>
      </c>
    </row>
    <row r="49" spans="5:10" ht="12.75">
      <c r="E49" s="32">
        <f>E7</f>
        <v>3.8</v>
      </c>
      <c r="F49" s="31">
        <f t="shared" si="0"/>
        <v>180.57835889658782</v>
      </c>
      <c r="G49" s="31">
        <f t="shared" si="0"/>
        <v>199.57835889658782</v>
      </c>
      <c r="H49" s="33">
        <f t="shared" si="0"/>
        <v>218.57835889658782</v>
      </c>
      <c r="I49" s="31">
        <f t="shared" si="0"/>
        <v>237.57835889658784</v>
      </c>
      <c r="J49" s="31">
        <f t="shared" si="0"/>
        <v>256.5783588965879</v>
      </c>
    </row>
    <row r="50" spans="5:10" ht="12.75">
      <c r="E50" s="32">
        <f>E49+0.5</f>
        <v>4.3</v>
      </c>
      <c r="F50" s="31">
        <f t="shared" si="0"/>
        <v>215.65169222992117</v>
      </c>
      <c r="G50" s="31">
        <f t="shared" si="0"/>
        <v>237.1516922299212</v>
      </c>
      <c r="H50" s="31">
        <f t="shared" si="0"/>
        <v>258.65169222992125</v>
      </c>
      <c r="I50" s="31">
        <f t="shared" si="0"/>
        <v>280.15169222992125</v>
      </c>
      <c r="J50" s="31">
        <f t="shared" si="0"/>
        <v>301.65169222992125</v>
      </c>
    </row>
    <row r="51" spans="5:10" ht="12.75">
      <c r="E51" s="32">
        <f>E50+0.5</f>
        <v>4.8</v>
      </c>
      <c r="F51" s="31">
        <f t="shared" si="0"/>
        <v>250.7250255632545</v>
      </c>
      <c r="G51" s="31">
        <f t="shared" si="0"/>
        <v>274.7250255632545</v>
      </c>
      <c r="H51" s="31">
        <f t="shared" si="0"/>
        <v>298.7250255632545</v>
      </c>
      <c r="I51" s="31">
        <f t="shared" si="0"/>
        <v>322.7250255632545</v>
      </c>
      <c r="J51" s="31">
        <f t="shared" si="0"/>
        <v>346.7250255632545</v>
      </c>
    </row>
    <row r="52" spans="5:10" ht="12.75">
      <c r="E52" s="32">
        <f>E51+0.5</f>
        <v>5.3</v>
      </c>
      <c r="F52" s="31">
        <f t="shared" si="0"/>
        <v>285.7983588965879</v>
      </c>
      <c r="G52" s="31">
        <f t="shared" si="0"/>
        <v>312.2983588965879</v>
      </c>
      <c r="H52" s="31">
        <f t="shared" si="0"/>
        <v>338.7983588965879</v>
      </c>
      <c r="I52" s="31">
        <f t="shared" si="0"/>
        <v>365.2983588965879</v>
      </c>
      <c r="J52" s="31">
        <f t="shared" si="0"/>
        <v>391.7983588965879</v>
      </c>
    </row>
    <row r="53" ht="12.75">
      <c r="I53" s="7"/>
    </row>
    <row r="54" ht="12.75">
      <c r="B54" t="s">
        <v>43</v>
      </c>
    </row>
    <row r="55" ht="12.75">
      <c r="C55" t="s">
        <v>44</v>
      </c>
    </row>
    <row r="56" ht="12.75">
      <c r="C56" t="s">
        <v>45</v>
      </c>
    </row>
    <row r="57" ht="12.75">
      <c r="C57" t="s">
        <v>46</v>
      </c>
    </row>
    <row r="58" ht="12.75">
      <c r="C58" t="s">
        <v>51</v>
      </c>
    </row>
    <row r="59" ht="12.75">
      <c r="C59" t="s">
        <v>47</v>
      </c>
    </row>
    <row r="61" ht="12.75">
      <c r="B61" t="s">
        <v>55</v>
      </c>
    </row>
  </sheetData>
  <mergeCells count="9">
    <mergeCell ref="E41:J41"/>
    <mergeCell ref="E42:J42"/>
    <mergeCell ref="F44:J44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300" verticalDpi="300" orientation="portrait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2006-09-15T16:42:38Z</cp:lastPrinted>
  <dcterms:created xsi:type="dcterms:W3CDTF">2006-03-14T01:53:57Z</dcterms:created>
  <dcterms:modified xsi:type="dcterms:W3CDTF">2006-11-08T22:55:59Z</dcterms:modified>
  <cp:category/>
  <cp:version/>
  <cp:contentType/>
  <cp:contentStatus/>
</cp:coreProperties>
</file>