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8190" activeTab="0"/>
  </bookViews>
  <sheets>
    <sheet name="Grass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200
</t>
        </r>
      </text>
    </comment>
  </commentList>
</comments>
</file>

<file path=xl/sharedStrings.xml><?xml version="1.0" encoding="utf-8"?>
<sst xmlns="http://schemas.openxmlformats.org/spreadsheetml/2006/main" count="64" uniqueCount="56">
  <si>
    <t>Rich County</t>
  </si>
  <si>
    <t>Quantity per acre</t>
  </si>
  <si>
    <t>Unit</t>
  </si>
  <si>
    <t>Price/cost per unit</t>
  </si>
  <si>
    <t>Value/cost per acre</t>
  </si>
  <si>
    <t>Receipts</t>
  </si>
  <si>
    <t>Grass hay</t>
  </si>
  <si>
    <t>tons</t>
  </si>
  <si>
    <t>Residue</t>
  </si>
  <si>
    <t>AUM</t>
  </si>
  <si>
    <t>Subtotal</t>
  </si>
  <si>
    <t>Operating costs</t>
  </si>
  <si>
    <t>Fertilization</t>
  </si>
  <si>
    <t>Nitrogen (34-0-0)</t>
  </si>
  <si>
    <t>pounds</t>
  </si>
  <si>
    <t>Custom application</t>
  </si>
  <si>
    <t>acre</t>
  </si>
  <si>
    <t>Irrigation (flood)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</si>
  <si>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</si>
  <si>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</si>
  <si>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</si>
  <si>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</si>
  <si>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</si>
  <si>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</si>
  <si>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</si>
  <si>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</si>
  <si>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</si>
  <si>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</si>
  <si>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</si>
  <si>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</si>
  <si>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</si>
  <si>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</si>
  <si>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</si>
  <si>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</si>
  <si>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</si>
  <si>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</si>
  <si>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</si>
  <si>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</si>
  <si>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</si>
  <si>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</si>
  <si>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Grass already established. Harvested in June - September.</t>
  </si>
  <si>
    <t>2. Interest computed on fertilization costs for 6 months and operating costs for 3 months.</t>
  </si>
  <si>
    <t>3. Machinery operating costs include: fuel, oil, repairs and labor.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</si>
  <si>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</si>
  <si>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</si>
  <si>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</si>
  <si>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</si>
  <si>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Utah State University</t>
  </si>
  <si>
    <t>Extension Economics</t>
  </si>
  <si>
    <t>Budget prepared by: E. Bruce Godfrey, Cody Bingham and Darrell Rothlisberger</t>
  </si>
  <si>
    <t>Costs and Returns per acre from growing grass hay, 2006</t>
  </si>
  <si>
    <t>Net returns per acre above operating costs</t>
  </si>
  <si>
    <t>Yield</t>
  </si>
  <si>
    <t>Selling Price ($/ton)</t>
  </si>
  <si>
    <t>(Ton/Ac)</t>
  </si>
  <si>
    <t>Breakeven Table - Grass Hay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</si>
</sst>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#0.0_);\(#,##0.0\)"/>
    <numFmt numFmtId="167" formatCode="0.0"/>
    <numFmt numFmtId="168" formatCode="_(* #,##0.0_);_(* \(#,##0.0\);_(* &quot;-&quot;??_);_(@_)"/>
    <numFmt numFmtId="169" formatCode="&quot;$&quot;#,##0"/>
    <numFmt numFmtId="170" formatCode="0.0%"/>
    <numFmt numFmtId="171" formatCode="#,##0.000_);\(#,##0.000\)"/>
    <numFmt numFmtId="172" formatCode="0.000"/>
    <numFmt numFmtId="173" formatCode="&quot;$&quot;#,##0.000"/>
    <numFmt numFmtId="174" formatCode="0.00_);\(0.00\)"/>
    <numFmt numFmtId="175" formatCode="_(* #,##0.0_);_(* \(#,##0.0\);_(* &quot;-&quot;?_);_(@_)"/>
    <numFmt numFmtId="176" formatCode="&quot;$&quot;#,##0.0"/>
    <numFmt numFmtId="177" formatCode="_(* #,##0_);_(* \(#,##0\);_(* &quot;-&quot;?_);_(@_)"/>
    <numFmt numFmtId="178" formatCode="&quot;$&quot;#,##0.0000"/>
    <numFmt numFmtId="179" formatCode="_(* #,##0.000_);_(* \(#,##0.000\);_(* &quot;-&quot;??_);_(@_)"/>
    <numFmt numFmtId="180" formatCode="_(* #,##0.0000_);_(* \(#,##0.0000\);_(* &quot;-&quot;??_);_(@_)"/>
    <numFmt numFmtId="181" formatCode="#\ ?/2"/>
    <numFmt numFmtId="182" formatCode="0.0000"/>
    <numFmt numFmtId="183" formatCode="0.00000"/>
    <numFmt numFmtId="184" formatCode="0.000000"/>
    <numFmt numFmtId="18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1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47</v>
      </c>
    </row>
    <row r="2" spans="1:9" ht="15">
      <c r="A2" s="1" t="s">
        <v>48</v>
      </c>
      <c r="H2" s="16" t="s">
        <v>46</v>
      </c>
      <c r="I2" s="16"/>
    </row>
    <row r="3" ht="15.75">
      <c r="B3" s="2" t="s">
        <v>50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45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1.4</v>
      </c>
      <c r="F7" s="6" t="s">
        <v>7</v>
      </c>
      <c r="G7" s="7">
        <v>67.66666666666667</v>
      </c>
      <c r="H7" s="7">
        <f>E7*G7</f>
        <v>94.73333333333333</v>
      </c>
      <c r="I7" s="14">
        <v>94.73</v>
      </c>
    </row>
    <row r="8" spans="3:9" ht="12.75">
      <c r="C8" t="s">
        <v>8</v>
      </c>
      <c r="E8" s="8">
        <v>0.75</v>
      </c>
      <c r="F8" s="6" t="s">
        <v>9</v>
      </c>
      <c r="G8" s="7">
        <v>11.533333333333333</v>
      </c>
      <c r="H8" s="7">
        <f>E8*G8</f>
        <v>8.65</v>
      </c>
      <c r="I8" s="14">
        <v>8.65</v>
      </c>
    </row>
    <row r="9" spans="4:9" ht="12.75">
      <c r="D9" s="9" t="s">
        <v>10</v>
      </c>
      <c r="E9" s="8"/>
      <c r="F9" s="6"/>
      <c r="G9" s="7"/>
      <c r="H9" s="7">
        <f>H7+H8</f>
        <v>103.38333333333334</v>
      </c>
      <c r="I9" s="14">
        <v>103.38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588</v>
      </c>
      <c r="F12" s="6" t="s">
        <v>14</v>
      </c>
      <c r="G12" s="7">
        <v>0.1785</v>
      </c>
      <c r="H12" s="7">
        <f>E12*G12</f>
        <v>104.958</v>
      </c>
      <c r="I12" s="14">
        <v>104.96</v>
      </c>
    </row>
    <row r="13" spans="4:9" ht="12.75">
      <c r="D13" t="s">
        <v>15</v>
      </c>
      <c r="E13" s="10">
        <v>1</v>
      </c>
      <c r="F13" s="6" t="s">
        <v>16</v>
      </c>
      <c r="G13" s="7">
        <v>7.82</v>
      </c>
      <c r="H13" s="7">
        <f>E13*G13</f>
        <v>7.82</v>
      </c>
      <c r="I13" s="14">
        <v>7.82</v>
      </c>
    </row>
    <row r="14" spans="3:9" ht="12.75">
      <c r="C14" t="s">
        <v>17</v>
      </c>
      <c r="E14" s="10">
        <v>5</v>
      </c>
      <c r="F14" s="6" t="s">
        <v>18</v>
      </c>
      <c r="G14" s="7"/>
      <c r="H14" s="7"/>
      <c r="I14" s="14"/>
    </row>
    <row r="15" spans="4:9" ht="12.75">
      <c r="D15" t="s">
        <v>19</v>
      </c>
      <c r="E15" s="8">
        <v>1.6666666666666665</v>
      </c>
      <c r="F15" s="6" t="s">
        <v>20</v>
      </c>
      <c r="G15" s="7">
        <v>10</v>
      </c>
      <c r="H15" s="7">
        <f>E15*G15</f>
        <v>16.666666666666664</v>
      </c>
      <c r="I15" s="14">
        <v>16.67</v>
      </c>
    </row>
    <row r="16" spans="4:9" ht="12.75">
      <c r="D16" t="s">
        <v>21</v>
      </c>
      <c r="E16" s="10">
        <v>1</v>
      </c>
      <c r="F16" s="6" t="s">
        <v>22</v>
      </c>
      <c r="G16" s="7">
        <v>10</v>
      </c>
      <c r="H16" s="7">
        <f>E16*G16</f>
        <v>10</v>
      </c>
      <c r="I16" s="14">
        <v>10</v>
      </c>
    </row>
    <row r="17" spans="4:9" ht="12.75">
      <c r="D17" t="s">
        <v>23</v>
      </c>
      <c r="E17" s="10">
        <v>1</v>
      </c>
      <c r="F17" s="6" t="s">
        <v>16</v>
      </c>
      <c r="G17" s="7">
        <v>2.3</v>
      </c>
      <c r="H17" s="7">
        <f>E17*G17</f>
        <v>2.3</v>
      </c>
      <c r="I17" s="14">
        <v>2.3</v>
      </c>
    </row>
    <row r="18" spans="4:9" ht="12.75">
      <c r="D18" t="s">
        <v>24</v>
      </c>
      <c r="E18" s="10">
        <v>27.2</v>
      </c>
      <c r="F18" s="6" t="s">
        <v>25</v>
      </c>
      <c r="G18" s="7">
        <v>0</v>
      </c>
      <c r="H18" s="7">
        <f>E18*G18</f>
        <v>0</v>
      </c>
      <c r="I18" s="14">
        <v>0</v>
      </c>
    </row>
    <row r="19" spans="3:9" ht="12.75">
      <c r="C19" t="s">
        <v>26</v>
      </c>
      <c r="E19" s="8"/>
      <c r="F19" s="6"/>
      <c r="G19" s="7"/>
      <c r="H19" s="7"/>
      <c r="I19" s="14"/>
    </row>
    <row r="20" spans="4:9" ht="12.75">
      <c r="D20" t="s">
        <v>27</v>
      </c>
      <c r="E20" s="11">
        <v>2</v>
      </c>
      <c r="F20" s="6" t="s">
        <v>16</v>
      </c>
      <c r="G20" s="7">
        <v>4.034285061728395</v>
      </c>
      <c r="H20" s="7">
        <f>E20*G20</f>
        <v>8.06857012345679</v>
      </c>
      <c r="I20" s="14">
        <v>8.07</v>
      </c>
    </row>
    <row r="21" spans="4:9" ht="12.75">
      <c r="D21" t="s">
        <v>28</v>
      </c>
      <c r="E21" s="15">
        <v>1.4</v>
      </c>
      <c r="F21" s="6" t="s">
        <v>7</v>
      </c>
      <c r="G21" s="7">
        <v>4.79</v>
      </c>
      <c r="H21" s="7">
        <f>E21*G21</f>
        <v>6.7059999999999995</v>
      </c>
      <c r="I21" s="14">
        <v>6.71</v>
      </c>
    </row>
    <row r="22" spans="4:9" ht="12.75">
      <c r="D22" t="s">
        <v>29</v>
      </c>
      <c r="E22" s="15">
        <v>1.4</v>
      </c>
      <c r="F22" s="6" t="s">
        <v>7</v>
      </c>
      <c r="G22" s="7">
        <v>3.63</v>
      </c>
      <c r="H22" s="7">
        <f>E22*G22</f>
        <v>5.082</v>
      </c>
      <c r="I22" s="14">
        <v>5.08</v>
      </c>
    </row>
    <row r="23" spans="3:9" ht="12.75">
      <c r="C23" t="s">
        <v>30</v>
      </c>
      <c r="E23" s="12"/>
      <c r="F23" s="6"/>
      <c r="G23" s="13">
        <v>0.0761</v>
      </c>
      <c r="H23" s="7">
        <f>((SUM(H12:H13)*G23*(6/12))+SUM(H15:H22)*G23*(3/12))</f>
        <v>5.220064979932099</v>
      </c>
      <c r="I23" s="14">
        <v>5.22</v>
      </c>
    </row>
    <row r="24" spans="4:9" ht="12.75">
      <c r="D24" s="9" t="s">
        <v>10</v>
      </c>
      <c r="E24" s="8"/>
      <c r="F24" s="6"/>
      <c r="H24" s="7">
        <f>SUM(H11:H23)</f>
        <v>166.82130177005553</v>
      </c>
      <c r="I24" s="14">
        <v>166.83</v>
      </c>
    </row>
    <row r="25" spans="5:9" ht="12.75">
      <c r="E25" s="8"/>
      <c r="F25" s="6"/>
      <c r="H25" s="7"/>
      <c r="I25" s="14"/>
    </row>
    <row r="26" spans="2:9" ht="12.75">
      <c r="B26" t="s">
        <v>31</v>
      </c>
      <c r="E26" s="8"/>
      <c r="F26" s="6"/>
      <c r="H26" s="7">
        <f>SUM(H27:H29)</f>
        <v>110.32859964095387</v>
      </c>
      <c r="I26" s="14">
        <v>110.33</v>
      </c>
    </row>
    <row r="27" spans="3:9" ht="12.75">
      <c r="C27" t="s">
        <v>32</v>
      </c>
      <c r="E27" s="10">
        <v>1</v>
      </c>
      <c r="F27" s="6" t="s">
        <v>16</v>
      </c>
      <c r="G27" s="7">
        <v>2</v>
      </c>
      <c r="H27" s="7">
        <f>E27*G27</f>
        <v>2</v>
      </c>
      <c r="I27" s="14">
        <v>2</v>
      </c>
    </row>
    <row r="28" spans="3:9" ht="12.75">
      <c r="C28" t="s">
        <v>33</v>
      </c>
      <c r="E28" s="10">
        <v>1</v>
      </c>
      <c r="F28" s="6" t="s">
        <v>16</v>
      </c>
      <c r="G28" s="7">
        <v>100.07859964095387</v>
      </c>
      <c r="H28" s="7">
        <f>E28*G28</f>
        <v>100.07859964095387</v>
      </c>
      <c r="I28" s="14">
        <v>100.08</v>
      </c>
    </row>
    <row r="29" spans="3:9" ht="12.75">
      <c r="C29" t="s">
        <v>34</v>
      </c>
      <c r="E29" s="10">
        <v>1</v>
      </c>
      <c r="F29" s="6" t="s">
        <v>16</v>
      </c>
      <c r="G29" s="7">
        <v>8.25</v>
      </c>
      <c r="H29" s="7">
        <f>E29*G29</f>
        <v>8.25</v>
      </c>
      <c r="I29" s="14">
        <v>8.25</v>
      </c>
    </row>
    <row r="30" spans="4:9" ht="12.75">
      <c r="D30" s="9" t="s">
        <v>35</v>
      </c>
      <c r="F30" s="6"/>
      <c r="H30" s="7">
        <f>H24+H26</f>
        <v>277.1499014110094</v>
      </c>
      <c r="I30" s="14">
        <v>277.15</v>
      </c>
    </row>
    <row r="31" spans="8:9" ht="12.75">
      <c r="H31" s="7"/>
      <c r="I31" s="14"/>
    </row>
    <row r="32" spans="2:9" ht="12.75">
      <c r="B32" t="s">
        <v>36</v>
      </c>
      <c r="H32" s="7"/>
      <c r="I32" s="14"/>
    </row>
    <row r="33" spans="3:9" ht="12.75">
      <c r="C33" t="s">
        <v>37</v>
      </c>
      <c r="H33" s="7">
        <f>H9-H24</f>
        <v>-63.43796843672219</v>
      </c>
      <c r="I33" s="14">
        <v>-63.44</v>
      </c>
    </row>
    <row r="34" spans="3:9" ht="12.75">
      <c r="C34" t="s">
        <v>38</v>
      </c>
      <c r="H34" s="7">
        <f>H9-H30</f>
        <v>-173.76656807767608</v>
      </c>
      <c r="I34" s="14">
        <v>-173.77</v>
      </c>
    </row>
    <row r="36" spans="5:10" ht="18">
      <c r="E36" s="21" t="s">
        <v>55</v>
      </c>
      <c r="F36" s="21"/>
      <c r="G36" s="21"/>
      <c r="H36" s="21"/>
      <c r="I36" s="21"/>
      <c r="J36" s="21"/>
    </row>
    <row r="37" spans="5:10" ht="12.75">
      <c r="E37" s="22" t="s">
        <v>51</v>
      </c>
      <c r="F37" s="22"/>
      <c r="G37" s="22"/>
      <c r="H37" s="22"/>
      <c r="I37" s="22"/>
      <c r="J37" s="22"/>
    </row>
    <row r="38" spans="5:10" ht="13.5" thickBot="1">
      <c r="E38" s="23"/>
      <c r="F38" s="23"/>
      <c r="G38" s="23"/>
      <c r="H38" s="23"/>
      <c r="I38" s="23"/>
      <c r="J38" s="23"/>
    </row>
    <row r="39" spans="5:10" ht="15">
      <c r="E39" s="24" t="s">
        <v>52</v>
      </c>
      <c r="F39" s="25" t="s">
        <v>53</v>
      </c>
      <c r="G39" s="26"/>
      <c r="H39" s="26"/>
      <c r="I39" s="26"/>
      <c r="J39" s="26"/>
    </row>
    <row r="40" spans="5:10" ht="15.75" thickBot="1">
      <c r="E40" s="27" t="s">
        <v>54</v>
      </c>
      <c r="F40" s="28">
        <f>G40-5</f>
        <v>57.66666666666667</v>
      </c>
      <c r="G40" s="29">
        <f>H40-5</f>
        <v>62.66666666666667</v>
      </c>
      <c r="H40" s="29">
        <f>G7</f>
        <v>67.66666666666667</v>
      </c>
      <c r="I40" s="29">
        <f>H40+5</f>
        <v>72.66666666666667</v>
      </c>
      <c r="J40" s="29">
        <f>I40+5</f>
        <v>77.66666666666667</v>
      </c>
    </row>
    <row r="41" spans="5:10" ht="12.75">
      <c r="E41" s="30">
        <f>E42-0.5</f>
        <v>-0.10000000000000009</v>
      </c>
      <c r="F41" s="31">
        <f>F$40*$E41+$H$8-SUM($H$12:$H$20)-$G$22*$E41-$G$21*$E41-$H$23</f>
        <v>-151.3079684367222</v>
      </c>
      <c r="G41" s="31">
        <f>G$40*$E41+$H$8-SUM($H$12:$H$20)-$G$22*$E41-$G$21*$E41-$H$23</f>
        <v>-151.8079684367222</v>
      </c>
      <c r="H41" s="31">
        <f>H$40*$E41+$H$8-SUM($H$12:$H$20)-$G$22*$E41-$G$21*$E41-$H$23</f>
        <v>-152.3079684367222</v>
      </c>
      <c r="I41" s="31">
        <f>I$40*$E41+$H$8-SUM($H$12:$H$20)-$G$22*$E41-$G$21*$E41-$H$23</f>
        <v>-152.8079684367222</v>
      </c>
      <c r="J41" s="31">
        <f>J$40*$E41+$H$8-SUM($H$12:$H$20)-$G$22*$E41-$G$21*$E41-$H$23</f>
        <v>-153.3079684367222</v>
      </c>
    </row>
    <row r="42" spans="5:10" ht="12.75">
      <c r="E42" s="32">
        <f>E43-0.5</f>
        <v>0.3999999999999999</v>
      </c>
      <c r="F42" s="31">
        <f aca="true" t="shared" si="0" ref="F42:J47">F$40*$E42+$H$8-SUM($H$12:$H$20)-$G$22*$E42-$G$21*$E42-$H$23</f>
        <v>-126.68463510338889</v>
      </c>
      <c r="G42" s="31">
        <f t="shared" si="0"/>
        <v>-124.68463510338889</v>
      </c>
      <c r="H42" s="31">
        <f t="shared" si="0"/>
        <v>-122.68463510338889</v>
      </c>
      <c r="I42" s="31">
        <f t="shared" si="0"/>
        <v>-120.68463510338889</v>
      </c>
      <c r="J42" s="31">
        <f t="shared" si="0"/>
        <v>-118.68463510338889</v>
      </c>
    </row>
    <row r="43" spans="5:10" ht="12.75">
      <c r="E43" s="32">
        <f>E44-0.5</f>
        <v>0.8999999999999999</v>
      </c>
      <c r="F43" s="31">
        <f t="shared" si="0"/>
        <v>-102.06130177005555</v>
      </c>
      <c r="G43" s="31">
        <f t="shared" si="0"/>
        <v>-97.56130177005555</v>
      </c>
      <c r="H43" s="31">
        <f t="shared" si="0"/>
        <v>-93.06130177005555</v>
      </c>
      <c r="I43" s="31">
        <f t="shared" si="0"/>
        <v>-88.56130177005555</v>
      </c>
      <c r="J43" s="31">
        <f t="shared" si="0"/>
        <v>-84.06130177005555</v>
      </c>
    </row>
    <row r="44" spans="5:10" ht="12.75">
      <c r="E44" s="32">
        <f>E7</f>
        <v>1.4</v>
      </c>
      <c r="F44" s="31">
        <f t="shared" si="0"/>
        <v>-77.43796843672222</v>
      </c>
      <c r="G44" s="31">
        <f t="shared" si="0"/>
        <v>-70.43796843672222</v>
      </c>
      <c r="H44" s="33">
        <f t="shared" si="0"/>
        <v>-63.43796843672221</v>
      </c>
      <c r="I44" s="31">
        <f t="shared" si="0"/>
        <v>-56.43796843672221</v>
      </c>
      <c r="J44" s="31">
        <f t="shared" si="0"/>
        <v>-49.43796843672221</v>
      </c>
    </row>
    <row r="45" spans="5:10" ht="12.75">
      <c r="E45" s="32">
        <f>E44+0.5</f>
        <v>1.9</v>
      </c>
      <c r="F45" s="31">
        <f t="shared" si="0"/>
        <v>-52.814635103388866</v>
      </c>
      <c r="G45" s="31">
        <f t="shared" si="0"/>
        <v>-43.314635103388866</v>
      </c>
      <c r="H45" s="31">
        <f t="shared" si="0"/>
        <v>-33.81463510338888</v>
      </c>
      <c r="I45" s="31">
        <f t="shared" si="0"/>
        <v>-24.31463510338888</v>
      </c>
      <c r="J45" s="31">
        <f t="shared" si="0"/>
        <v>-14.814635103388882</v>
      </c>
    </row>
    <row r="46" spans="5:10" ht="12.75">
      <c r="E46" s="32">
        <f>E45+0.5</f>
        <v>2.4</v>
      </c>
      <c r="F46" s="31">
        <f t="shared" si="0"/>
        <v>-28.19130177005554</v>
      </c>
      <c r="G46" s="31">
        <f t="shared" si="0"/>
        <v>-16.191301770055542</v>
      </c>
      <c r="H46" s="31">
        <f t="shared" si="0"/>
        <v>-4.191301770055542</v>
      </c>
      <c r="I46" s="31">
        <f t="shared" si="0"/>
        <v>7.808698229944458</v>
      </c>
      <c r="J46" s="31">
        <f t="shared" si="0"/>
        <v>19.808698229944454</v>
      </c>
    </row>
    <row r="47" spans="5:10" ht="12.75">
      <c r="E47" s="32">
        <f>E46+0.5</f>
        <v>2.9</v>
      </c>
      <c r="F47" s="31">
        <f t="shared" si="0"/>
        <v>-3.5679684367221984</v>
      </c>
      <c r="G47" s="31">
        <f t="shared" si="0"/>
        <v>10.932031563277802</v>
      </c>
      <c r="H47" s="31">
        <f t="shared" si="0"/>
        <v>25.432031563277803</v>
      </c>
      <c r="I47" s="31">
        <f t="shared" si="0"/>
        <v>39.9320315632778</v>
      </c>
      <c r="J47" s="31">
        <f t="shared" si="0"/>
        <v>54.4320315632778</v>
      </c>
    </row>
    <row r="48" ht="12.75">
      <c r="I48" s="7"/>
    </row>
    <row r="49" spans="2:9" ht="12.75">
      <c r="B49" t="s">
        <v>39</v>
      </c>
      <c r="I49" s="7"/>
    </row>
    <row r="50" spans="3:9" ht="12.75">
      <c r="C50" t="s">
        <v>40</v>
      </c>
      <c r="I50" s="7"/>
    </row>
    <row r="51" spans="3:9" ht="12.75">
      <c r="C51" t="s">
        <v>41</v>
      </c>
      <c r="I51" s="7"/>
    </row>
    <row r="52" spans="3:9" ht="12.75">
      <c r="C52" t="s">
        <v>42</v>
      </c>
      <c r="I52" s="7"/>
    </row>
    <row r="53" spans="3:9" ht="12.75">
      <c r="C53" t="s">
        <v>43</v>
      </c>
      <c r="I53" s="7"/>
    </row>
    <row r="54" ht="12.75">
      <c r="C54" t="s">
        <v>44</v>
      </c>
    </row>
    <row r="56" ht="12.75">
      <c r="B56" t="s">
        <v>49</v>
      </c>
    </row>
  </sheetData>
  <mergeCells count="9">
    <mergeCell ref="E36:J36"/>
    <mergeCell ref="E37:J37"/>
    <mergeCell ref="F39:J39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2006-09-15T16:31:15Z</cp:lastPrinted>
  <dcterms:created xsi:type="dcterms:W3CDTF">2006-03-14T01:48:18Z</dcterms:created>
  <dcterms:modified xsi:type="dcterms:W3CDTF">2006-11-08T22:48:26Z</dcterms:modified>
  <cp:category/>
  <cp:version/>
  <cp:contentType/>
  <cp:contentStatus/>
</cp:coreProperties>
</file>