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480" windowHeight="8445" activeTab="0"/>
  </bookViews>
  <sheets>
    <sheet name="Establish Alfalfa - Oat Hay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18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50</t>
        </r>
      </text>
    </comment>
  </commentList>
</comments>
</file>

<file path=xl/sharedStrings.xml><?xml version="1.0" encoding="utf-8"?>
<sst xmlns="http://schemas.openxmlformats.org/spreadsheetml/2006/main" count="77" uniqueCount="64">
  <si>
    <t>Piute County</t>
  </si>
  <si>
    <t>Quantity per acre</t>
  </si>
  <si>
    <t>Unit</t>
  </si>
  <si>
    <t>Price/cost per unit</t>
  </si>
  <si>
    <t>Value/cost per acre</t>
  </si>
  <si>
    <t>Receipts</t>
  </si>
  <si>
    <t>Oat hay</t>
  </si>
  <si>
    <t>tons</t>
  </si>
  <si>
    <t>Residue</t>
  </si>
  <si>
    <t>AUM</t>
  </si>
  <si>
    <t>Subtotal</t>
  </si>
  <si>
    <t>Operating costs</t>
  </si>
  <si>
    <t>Land preparation</t>
  </si>
  <si>
    <t>Plowing</t>
  </si>
  <si>
    <t>acre</t>
  </si>
  <si>
    <t>Roller harrow</t>
  </si>
  <si>
    <t>Planting</t>
  </si>
  <si>
    <t>Seed</t>
  </si>
  <si>
    <t>pounds</t>
  </si>
  <si>
    <t>Alfalfa seed</t>
  </si>
  <si>
    <t>Fertilization</t>
  </si>
  <si>
    <t>Nitrogen (34-0-0)</t>
  </si>
  <si>
    <t>Custom application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</si>
  <si>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</si>
  <si>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</si>
  <si>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</si>
  <si>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</si>
  <si>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</si>
  <si>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</si>
  <si>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</si>
  <si>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</si>
  <si>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</si>
  <si>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</si>
  <si>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Swathing</t>
  </si>
  <si>
    <t>Raking/turning</t>
  </si>
  <si>
    <t>Baling</t>
  </si>
  <si>
    <t>Hauling/stacking</t>
  </si>
  <si>
    <t>Interest on operating capital</t>
  </si>
  <si>
    <t>Ownership costs (excludes cost of land)</t>
  </si>
  <si>
    <t>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</si>
  <si>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</si>
  <si>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</si>
  <si>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</si>
  <si>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</si>
  <si>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</si>
  <si>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</si>
  <si>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</si>
  <si>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Oats and alfalfa planted in May and harvested in August.</t>
  </si>
  <si>
    <t>2. Interest computed on land preparation and planting costs for 10 months and fertilization/herbicide/irrigation costs for 4 months.</t>
  </si>
  <si>
    <t>3. Machinery operating costs include: fuel, oil, repairs and labor.</t>
  </si>
  <si>
    <t>6. Custom rates on all harvest operations.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</si>
  <si>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</si>
  <si>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</si>
  <si>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4. Machinery ownership costs are allocated based on equipment used for each crop.</t>
  </si>
  <si>
    <t>5. Machinery ownership costs include depreciation, interest, insurance, and housing.</t>
  </si>
  <si>
    <t>Base Value</t>
  </si>
  <si>
    <t>Modify Colored Columns</t>
  </si>
  <si>
    <t>Costs and Returns per acre from establishing alfalfa in oat hay, 2006</t>
  </si>
  <si>
    <t>Budget prepared by: E. Bruce Godfrey, Cody Bingham and Verl Bagley</t>
  </si>
  <si>
    <t>Breakeven Table - Oat Hay</t>
  </si>
  <si>
    <t>Net returns per acre above operating costs</t>
  </si>
  <si>
    <t>Yield</t>
  </si>
  <si>
    <t>Selling Price ($/ton)</t>
  </si>
  <si>
    <t>(Ton/Ac)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</si>
</sst>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&quot;$&quot;#,##0.0000"/>
    <numFmt numFmtId="174" formatCode="0.0%"/>
    <numFmt numFmtId="175" formatCode="_(* #,##0_);_(* \(#,##0\);_(* &quot;-&quot;?_);_(@_)"/>
    <numFmt numFmtId="176" formatCode="#,##0.000_);\(#,##0.000\)"/>
    <numFmt numFmtId="177" formatCode="0.000"/>
    <numFmt numFmtId="178" formatCode="#\ ?/2"/>
    <numFmt numFmtId="179" formatCode="0.0000"/>
    <numFmt numFmtId="180" formatCode="0.00000"/>
    <numFmt numFmtId="181" formatCode="0.000000"/>
    <numFmt numFmtId="182" formatCode="#,##0.0_);\(#,##0.0\)"/>
    <numFmt numFmtId="183" formatCode="#,##0.0"/>
    <numFmt numFmtId="184" formatCode="_(* #,##0.000_);_(* \(#,##0.00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169" fontId="0" fillId="0" borderId="0" xfId="15" applyNumberFormat="1" applyFon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15" applyNumberFormat="1" applyAlignment="1">
      <alignment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51</v>
      </c>
    </row>
    <row r="2" spans="1:9" ht="15">
      <c r="A2" s="1" t="s">
        <v>52</v>
      </c>
      <c r="H2" s="20" t="s">
        <v>56</v>
      </c>
      <c r="I2" s="20"/>
    </row>
    <row r="3" ht="15.75">
      <c r="B3" s="2" t="s">
        <v>57</v>
      </c>
    </row>
    <row r="4" spans="1:2" ht="15.75">
      <c r="A4" s="3"/>
      <c r="B4" s="2" t="s">
        <v>0</v>
      </c>
    </row>
    <row r="5" spans="5:9" ht="12.75">
      <c r="E5" s="23" t="s">
        <v>1</v>
      </c>
      <c r="F5" s="21" t="s">
        <v>2</v>
      </c>
      <c r="G5" s="23" t="s">
        <v>3</v>
      </c>
      <c r="H5" s="21" t="s">
        <v>4</v>
      </c>
      <c r="I5" s="21" t="s">
        <v>55</v>
      </c>
    </row>
    <row r="6" spans="2:9" ht="12.75">
      <c r="B6" s="4" t="s">
        <v>5</v>
      </c>
      <c r="E6" s="24"/>
      <c r="F6" s="22"/>
      <c r="G6" s="24"/>
      <c r="H6" s="22"/>
      <c r="I6" s="22"/>
    </row>
    <row r="7" spans="3:9" ht="12.75">
      <c r="C7" t="s">
        <v>6</v>
      </c>
      <c r="E7" s="5">
        <v>2</v>
      </c>
      <c r="F7" s="6" t="s">
        <v>7</v>
      </c>
      <c r="G7" s="7">
        <v>67.66666666666667</v>
      </c>
      <c r="H7" s="7">
        <f>E7*G7</f>
        <v>135.33333333333334</v>
      </c>
      <c r="I7" s="16">
        <v>135.33</v>
      </c>
    </row>
    <row r="8" spans="3:9" ht="12.75">
      <c r="C8" t="s">
        <v>8</v>
      </c>
      <c r="E8" s="8">
        <v>0.25</v>
      </c>
      <c r="F8" s="6" t="s">
        <v>9</v>
      </c>
      <c r="G8" s="7">
        <v>11.533333333333333</v>
      </c>
      <c r="H8" s="7">
        <f>E8*G8</f>
        <v>2.8833333333333333</v>
      </c>
      <c r="I8" s="16">
        <v>2.88</v>
      </c>
    </row>
    <row r="9" spans="4:9" ht="12.75">
      <c r="D9" s="9" t="s">
        <v>10</v>
      </c>
      <c r="E9" s="8"/>
      <c r="F9" s="6"/>
      <c r="G9" s="7"/>
      <c r="H9" s="7">
        <f>H7+H8</f>
        <v>138.21666666666667</v>
      </c>
      <c r="I9" s="16">
        <v>138.22</v>
      </c>
    </row>
    <row r="10" spans="2:9" ht="12.75">
      <c r="B10" s="4" t="s">
        <v>11</v>
      </c>
      <c r="E10" s="8"/>
      <c r="F10" s="6"/>
      <c r="G10" s="7"/>
      <c r="H10" s="7"/>
      <c r="I10" s="16"/>
    </row>
    <row r="11" spans="3:9" ht="12.75">
      <c r="C11" t="s">
        <v>12</v>
      </c>
      <c r="E11" s="8"/>
      <c r="F11" s="6"/>
      <c r="G11" s="7"/>
      <c r="H11" s="7"/>
      <c r="I11" s="16"/>
    </row>
    <row r="12" spans="4:9" ht="12.75">
      <c r="D12" t="s">
        <v>13</v>
      </c>
      <c r="E12" s="10">
        <v>1</v>
      </c>
      <c r="F12" s="6" t="s">
        <v>14</v>
      </c>
      <c r="G12" s="7">
        <v>5.884155853658537</v>
      </c>
      <c r="H12" s="7">
        <f>E12*G12</f>
        <v>5.884155853658537</v>
      </c>
      <c r="I12" s="16">
        <v>5.88</v>
      </c>
    </row>
    <row r="13" spans="4:9" ht="12.75">
      <c r="D13" t="s">
        <v>15</v>
      </c>
      <c r="E13" s="10">
        <v>2</v>
      </c>
      <c r="F13" s="6" t="s">
        <v>14</v>
      </c>
      <c r="G13" s="7">
        <v>3.6392233333333333</v>
      </c>
      <c r="H13" s="7">
        <f>E13*G13</f>
        <v>7.2784466666666665</v>
      </c>
      <c r="I13" s="16">
        <v>7.28</v>
      </c>
    </row>
    <row r="14" spans="3:9" ht="12.75">
      <c r="C14" t="s">
        <v>16</v>
      </c>
      <c r="E14" s="10">
        <v>1</v>
      </c>
      <c r="F14" s="6" t="s">
        <v>14</v>
      </c>
      <c r="G14" s="7">
        <v>2.962504875</v>
      </c>
      <c r="H14" s="7">
        <f>E14*G14</f>
        <v>2.962504875</v>
      </c>
      <c r="I14" s="16">
        <v>2.96</v>
      </c>
    </row>
    <row r="15" spans="3:9" ht="12.75">
      <c r="C15" t="s">
        <v>17</v>
      </c>
      <c r="I15" s="7"/>
    </row>
    <row r="16" spans="4:9" ht="12.75">
      <c r="D16" t="s">
        <v>19</v>
      </c>
      <c r="E16" s="11">
        <v>16</v>
      </c>
      <c r="F16" s="6" t="s">
        <v>18</v>
      </c>
      <c r="G16" s="7">
        <v>2.52</v>
      </c>
      <c r="H16" s="7">
        <f>E16*G16</f>
        <v>40.32</v>
      </c>
      <c r="I16" s="16">
        <v>40.32</v>
      </c>
    </row>
    <row r="17" spans="3:9" ht="12.75">
      <c r="C17" t="s">
        <v>20</v>
      </c>
      <c r="E17" s="8"/>
      <c r="F17" s="6"/>
      <c r="G17" s="7"/>
      <c r="H17" s="7"/>
      <c r="I17" s="16"/>
    </row>
    <row r="18" spans="4:9" ht="12.75">
      <c r="D18" t="s">
        <v>21</v>
      </c>
      <c r="E18" s="10">
        <v>147</v>
      </c>
      <c r="F18" s="6" t="s">
        <v>18</v>
      </c>
      <c r="G18" s="7">
        <v>0.1785</v>
      </c>
      <c r="H18" s="7">
        <f>E18*G18</f>
        <v>26.2395</v>
      </c>
      <c r="I18" s="16">
        <v>26.24</v>
      </c>
    </row>
    <row r="19" spans="4:9" ht="12.75">
      <c r="D19" t="s">
        <v>22</v>
      </c>
      <c r="E19" s="10">
        <v>1</v>
      </c>
      <c r="F19" s="6" t="s">
        <v>14</v>
      </c>
      <c r="G19" s="7">
        <v>7.82</v>
      </c>
      <c r="H19" s="7">
        <f>E19*G19</f>
        <v>7.82</v>
      </c>
      <c r="I19" s="16">
        <v>7.82</v>
      </c>
    </row>
    <row r="20" spans="3:9" ht="12.75">
      <c r="C20" t="s">
        <v>23</v>
      </c>
      <c r="E20" s="10">
        <v>4</v>
      </c>
      <c r="F20" s="6" t="s">
        <v>24</v>
      </c>
      <c r="G20" s="7"/>
      <c r="H20" s="7"/>
      <c r="I20" s="16"/>
    </row>
    <row r="21" spans="4:9" ht="12.75">
      <c r="D21" t="s">
        <v>25</v>
      </c>
      <c r="E21" s="8">
        <v>1.3333333333333333</v>
      </c>
      <c r="F21" s="6" t="s">
        <v>26</v>
      </c>
      <c r="G21" s="7">
        <v>10</v>
      </c>
      <c r="H21" s="7">
        <f>E21*G21</f>
        <v>13.333333333333332</v>
      </c>
      <c r="I21" s="16">
        <v>13.33</v>
      </c>
    </row>
    <row r="22" spans="4:9" ht="12.75">
      <c r="D22" t="s">
        <v>27</v>
      </c>
      <c r="E22" s="10">
        <v>1</v>
      </c>
      <c r="F22" s="6" t="s">
        <v>28</v>
      </c>
      <c r="G22" s="7">
        <v>10</v>
      </c>
      <c r="H22" s="7">
        <f>E22*G22</f>
        <v>10</v>
      </c>
      <c r="I22" s="16">
        <v>10</v>
      </c>
    </row>
    <row r="23" spans="4:9" ht="12.75">
      <c r="D23" t="s">
        <v>29</v>
      </c>
      <c r="E23" s="10">
        <v>1</v>
      </c>
      <c r="F23" s="6" t="s">
        <v>14</v>
      </c>
      <c r="G23" s="7">
        <v>2.3</v>
      </c>
      <c r="H23" s="7">
        <f>E23*G23</f>
        <v>2.3</v>
      </c>
      <c r="I23" s="16">
        <v>2.3</v>
      </c>
    </row>
    <row r="24" spans="4:9" ht="12.75">
      <c r="D24" t="s">
        <v>30</v>
      </c>
      <c r="E24" s="10">
        <v>24.5</v>
      </c>
      <c r="F24" s="6" t="s">
        <v>31</v>
      </c>
      <c r="G24" s="7">
        <v>0</v>
      </c>
      <c r="H24" s="7">
        <f>E24*G24</f>
        <v>0</v>
      </c>
      <c r="I24" s="16">
        <v>0</v>
      </c>
    </row>
    <row r="25" spans="3:9" ht="12.75">
      <c r="C25" t="s">
        <v>32</v>
      </c>
      <c r="E25" s="8"/>
      <c r="F25" s="6"/>
      <c r="G25" s="7"/>
      <c r="H25" s="7"/>
      <c r="I25" s="16"/>
    </row>
    <row r="26" spans="4:9" ht="12.75">
      <c r="D26" t="s">
        <v>33</v>
      </c>
      <c r="E26" s="10">
        <v>1</v>
      </c>
      <c r="F26" s="6" t="s">
        <v>14</v>
      </c>
      <c r="G26" s="7">
        <v>15.56</v>
      </c>
      <c r="H26" s="7">
        <f>E26*G26</f>
        <v>15.56</v>
      </c>
      <c r="I26" s="16">
        <v>15.56</v>
      </c>
    </row>
    <row r="27" spans="4:9" ht="12.75">
      <c r="D27" t="s">
        <v>34</v>
      </c>
      <c r="E27" s="10">
        <v>1</v>
      </c>
      <c r="F27" s="6" t="s">
        <v>14</v>
      </c>
      <c r="G27" s="7">
        <v>4.69</v>
      </c>
      <c r="H27" s="7">
        <f>E27*G27</f>
        <v>4.69</v>
      </c>
      <c r="I27" s="16">
        <v>4.69</v>
      </c>
    </row>
    <row r="28" spans="4:9" ht="12.75">
      <c r="D28" t="s">
        <v>35</v>
      </c>
      <c r="E28" s="18">
        <v>2</v>
      </c>
      <c r="F28" s="6" t="s">
        <v>7</v>
      </c>
      <c r="G28" s="7">
        <v>4.79</v>
      </c>
      <c r="H28" s="7">
        <f>E28*G28</f>
        <v>9.58</v>
      </c>
      <c r="I28" s="16">
        <v>9.58</v>
      </c>
    </row>
    <row r="29" spans="4:9" ht="12.75">
      <c r="D29" t="s">
        <v>36</v>
      </c>
      <c r="E29" s="19">
        <v>2</v>
      </c>
      <c r="F29" s="6" t="s">
        <v>7</v>
      </c>
      <c r="G29" s="7">
        <v>3.63</v>
      </c>
      <c r="H29" s="7">
        <f>E29*G29</f>
        <v>7.26</v>
      </c>
      <c r="I29" s="16">
        <v>7.26</v>
      </c>
    </row>
    <row r="30" spans="3:9" ht="12.75">
      <c r="C30" t="s">
        <v>37</v>
      </c>
      <c r="E30" s="12"/>
      <c r="F30" s="6"/>
      <c r="G30" s="13">
        <v>0.0761</v>
      </c>
      <c r="H30" s="7">
        <f>SUM(H12:H16)*G30*(10/12)+SUM(H18:H24)*G30*(4/12)</f>
        <v>5.093768766209095</v>
      </c>
      <c r="I30" s="16">
        <v>5.09</v>
      </c>
    </row>
    <row r="31" spans="4:9" ht="12.75">
      <c r="D31" s="9" t="s">
        <v>10</v>
      </c>
      <c r="E31" s="8"/>
      <c r="F31" s="6"/>
      <c r="H31" s="7">
        <f>SUM(H12:H30)</f>
        <v>158.3217094948676</v>
      </c>
      <c r="I31" s="16">
        <v>185.14</v>
      </c>
    </row>
    <row r="32" spans="5:9" ht="12.75">
      <c r="E32" s="8"/>
      <c r="F32" s="6"/>
      <c r="H32" s="7"/>
      <c r="I32" s="16"/>
    </row>
    <row r="33" spans="2:9" ht="12.75">
      <c r="B33" t="s">
        <v>38</v>
      </c>
      <c r="E33" s="8"/>
      <c r="F33" s="6"/>
      <c r="H33" s="7">
        <f>SUM(H34:H36)</f>
        <v>110.41831925113166</v>
      </c>
      <c r="I33" s="16">
        <v>110.42</v>
      </c>
    </row>
    <row r="34" spans="3:9" ht="12.75">
      <c r="C34" t="s">
        <v>39</v>
      </c>
      <c r="E34" s="10">
        <v>1</v>
      </c>
      <c r="F34" s="6" t="s">
        <v>14</v>
      </c>
      <c r="G34" s="7">
        <v>2</v>
      </c>
      <c r="H34" s="7">
        <f>E34*G34</f>
        <v>2</v>
      </c>
      <c r="I34" s="16">
        <v>2</v>
      </c>
    </row>
    <row r="35" spans="3:9" ht="12.75">
      <c r="C35" t="s">
        <v>40</v>
      </c>
      <c r="E35" s="10">
        <v>1</v>
      </c>
      <c r="F35" s="6" t="s">
        <v>14</v>
      </c>
      <c r="G35" s="7">
        <v>100.16831925113166</v>
      </c>
      <c r="H35" s="7">
        <f>E35*G35</f>
        <v>100.16831925113166</v>
      </c>
      <c r="I35" s="16">
        <v>100.17</v>
      </c>
    </row>
    <row r="36" spans="3:9" ht="12.75">
      <c r="C36" t="s">
        <v>41</v>
      </c>
      <c r="E36" s="10">
        <v>1</v>
      </c>
      <c r="F36" s="6" t="s">
        <v>14</v>
      </c>
      <c r="G36" s="7">
        <v>8.25</v>
      </c>
      <c r="H36" s="7">
        <f>E36*G36</f>
        <v>8.25</v>
      </c>
      <c r="I36" s="16">
        <v>8.25</v>
      </c>
    </row>
    <row r="37" spans="4:9" ht="12.75">
      <c r="D37" s="9" t="s">
        <v>42</v>
      </c>
      <c r="F37" s="6"/>
      <c r="H37" s="7">
        <f>H31+H33</f>
        <v>268.74002874599927</v>
      </c>
      <c r="I37" s="16">
        <v>295.56</v>
      </c>
    </row>
    <row r="38" spans="8:9" ht="12.75">
      <c r="H38" s="7"/>
      <c r="I38" s="16"/>
    </row>
    <row r="39" spans="2:9" ht="12.75">
      <c r="B39" t="s">
        <v>43</v>
      </c>
      <c r="H39" s="7"/>
      <c r="I39" s="16"/>
    </row>
    <row r="40" spans="3:9" ht="12.75">
      <c r="C40" t="s">
        <v>44</v>
      </c>
      <c r="H40" s="7">
        <f>H9-H31</f>
        <v>-20.105042828200936</v>
      </c>
      <c r="I40" s="16">
        <v>-46.92</v>
      </c>
    </row>
    <row r="41" spans="3:9" ht="12.75">
      <c r="C41" t="s">
        <v>45</v>
      </c>
      <c r="H41" s="7">
        <f>H9-H37</f>
        <v>-130.5233620793326</v>
      </c>
      <c r="I41" s="16">
        <v>-157.34</v>
      </c>
    </row>
    <row r="42" ht="12.75">
      <c r="I42" s="17"/>
    </row>
    <row r="43" spans="5:10" ht="18">
      <c r="E43" s="25" t="s">
        <v>59</v>
      </c>
      <c r="F43" s="25"/>
      <c r="G43" s="25"/>
      <c r="H43" s="25"/>
      <c r="I43" s="25"/>
      <c r="J43" s="25"/>
    </row>
    <row r="44" spans="5:10" ht="12.75">
      <c r="E44" s="26" t="s">
        <v>60</v>
      </c>
      <c r="F44" s="26"/>
      <c r="G44" s="26"/>
      <c r="H44" s="26"/>
      <c r="I44" s="26"/>
      <c r="J44" s="26"/>
    </row>
    <row r="45" spans="5:10" ht="13.5" thickBot="1">
      <c r="E45" s="27"/>
      <c r="F45" s="27"/>
      <c r="G45" s="27"/>
      <c r="H45" s="27"/>
      <c r="I45" s="27"/>
      <c r="J45" s="27"/>
    </row>
    <row r="46" spans="5:10" ht="15">
      <c r="E46" s="28" t="s">
        <v>61</v>
      </c>
      <c r="F46" s="29" t="s">
        <v>62</v>
      </c>
      <c r="G46" s="30"/>
      <c r="H46" s="30"/>
      <c r="I46" s="30"/>
      <c r="J46" s="30"/>
    </row>
    <row r="47" spans="5:10" ht="15.75" thickBot="1">
      <c r="E47" s="31" t="s">
        <v>63</v>
      </c>
      <c r="F47" s="32">
        <f>G47-5</f>
        <v>57.66666666666667</v>
      </c>
      <c r="G47" s="33">
        <f>H47-5</f>
        <v>62.66666666666667</v>
      </c>
      <c r="H47" s="33">
        <f>G7</f>
        <v>67.66666666666667</v>
      </c>
      <c r="I47" s="33">
        <f>H47+5</f>
        <v>72.66666666666667</v>
      </c>
      <c r="J47" s="33">
        <f>I47+5</f>
        <v>77.66666666666667</v>
      </c>
    </row>
    <row r="48" spans="5:10" ht="12.75">
      <c r="E48" s="34">
        <f>E49-0.5</f>
        <v>0.5</v>
      </c>
      <c r="F48" s="35">
        <f>F$47*$E48+$H$8-SUM($H$12:$H$27)-$G$28*$E48-$G$29*$E48-$H$30</f>
        <v>-113.97504282820094</v>
      </c>
      <c r="G48" s="35">
        <f>G$47*$E48+$H$8-SUM($H$12:$H$27)-$G$28*$E48-$G$29*$E48-$H$30</f>
        <v>-111.47504282820094</v>
      </c>
      <c r="H48" s="35">
        <f>H$47*$E48+$H$8-SUM($H$12:$H$27)-$G$28*$E48-$G$29*$E48-$H$30</f>
        <v>-108.97504282820094</v>
      </c>
      <c r="I48" s="35">
        <f>I$47*$E48+$H$8-SUM($H$12:$H$27)-$G$28*$E48-$G$29*$E48-$H$30</f>
        <v>-106.47504282820094</v>
      </c>
      <c r="J48" s="35">
        <f>J$47*$E48+$H$8-SUM($H$12:$H$27)-$G$28*$E48-$G$29*$E48-$H$30</f>
        <v>-103.97504282820094</v>
      </c>
    </row>
    <row r="49" spans="5:10" ht="12.75">
      <c r="E49" s="36">
        <f>E50-0.5</f>
        <v>1</v>
      </c>
      <c r="F49" s="35">
        <f aca="true" t="shared" si="0" ref="F49:J54">F$47*$E49+$H$8-SUM($H$12:$H$27)-$G$28*$E49-$G$29*$E49-$H$30</f>
        <v>-89.3517094948676</v>
      </c>
      <c r="G49" s="35">
        <f t="shared" si="0"/>
        <v>-84.3517094948676</v>
      </c>
      <c r="H49" s="35">
        <f t="shared" si="0"/>
        <v>-79.3517094948676</v>
      </c>
      <c r="I49" s="35">
        <f t="shared" si="0"/>
        <v>-74.3517094948676</v>
      </c>
      <c r="J49" s="35">
        <f t="shared" si="0"/>
        <v>-69.3517094948676</v>
      </c>
    </row>
    <row r="50" spans="5:10" ht="12.75">
      <c r="E50" s="36">
        <f>E51-0.5</f>
        <v>1.5</v>
      </c>
      <c r="F50" s="35">
        <f t="shared" si="0"/>
        <v>-64.72837616153427</v>
      </c>
      <c r="G50" s="35">
        <f t="shared" si="0"/>
        <v>-57.22837616153428</v>
      </c>
      <c r="H50" s="35">
        <f t="shared" si="0"/>
        <v>-49.72837616153428</v>
      </c>
      <c r="I50" s="35">
        <f t="shared" si="0"/>
        <v>-42.22837616153428</v>
      </c>
      <c r="J50" s="35">
        <f t="shared" si="0"/>
        <v>-34.72837616153428</v>
      </c>
    </row>
    <row r="51" spans="5:10" ht="12.75">
      <c r="E51" s="36">
        <f>E7</f>
        <v>2</v>
      </c>
      <c r="F51" s="35">
        <f t="shared" si="0"/>
        <v>-40.10504282820093</v>
      </c>
      <c r="G51" s="35">
        <f t="shared" si="0"/>
        <v>-30.105042828200943</v>
      </c>
      <c r="H51" s="37">
        <f t="shared" si="0"/>
        <v>-20.105042828200947</v>
      </c>
      <c r="I51" s="35">
        <f t="shared" si="0"/>
        <v>-10.105042828200947</v>
      </c>
      <c r="J51" s="35">
        <f t="shared" si="0"/>
        <v>-0.10504282820094701</v>
      </c>
    </row>
    <row r="52" spans="5:10" ht="12.75">
      <c r="E52" s="36">
        <f>E51+0.5</f>
        <v>2.5</v>
      </c>
      <c r="F52" s="35">
        <f t="shared" si="0"/>
        <v>-15.481709494867603</v>
      </c>
      <c r="G52" s="35">
        <f t="shared" si="0"/>
        <v>-2.9817094948676033</v>
      </c>
      <c r="H52" s="35">
        <f t="shared" si="0"/>
        <v>9.518290505132395</v>
      </c>
      <c r="I52" s="35">
        <f t="shared" si="0"/>
        <v>22.018290505132395</v>
      </c>
      <c r="J52" s="35">
        <f t="shared" si="0"/>
        <v>34.5182905051324</v>
      </c>
    </row>
    <row r="53" spans="5:10" ht="12.75">
      <c r="E53" s="36">
        <f>E52+0.5</f>
        <v>3</v>
      </c>
      <c r="F53" s="35">
        <f t="shared" si="0"/>
        <v>9.141623838465708</v>
      </c>
      <c r="G53" s="35">
        <f t="shared" si="0"/>
        <v>24.141623838465705</v>
      </c>
      <c r="H53" s="35">
        <f t="shared" si="0"/>
        <v>39.141623838465705</v>
      </c>
      <c r="I53" s="35">
        <f t="shared" si="0"/>
        <v>54.141623838465705</v>
      </c>
      <c r="J53" s="35">
        <f t="shared" si="0"/>
        <v>69.1416238384657</v>
      </c>
    </row>
    <row r="54" spans="5:10" ht="12.75">
      <c r="E54" s="36">
        <f>E53+0.5</f>
        <v>3.5</v>
      </c>
      <c r="F54" s="35">
        <f t="shared" si="0"/>
        <v>33.764957171799054</v>
      </c>
      <c r="G54" s="35">
        <f t="shared" si="0"/>
        <v>51.264957171799054</v>
      </c>
      <c r="H54" s="35">
        <f t="shared" si="0"/>
        <v>68.76495717179905</v>
      </c>
      <c r="I54" s="35">
        <f t="shared" si="0"/>
        <v>86.26495717179908</v>
      </c>
      <c r="J54" s="35">
        <f t="shared" si="0"/>
        <v>103.76495717179908</v>
      </c>
    </row>
    <row r="55" spans="4:9" ht="12.75">
      <c r="D55" s="14"/>
      <c r="E55" s="7"/>
      <c r="F55" s="7"/>
      <c r="G55" s="7"/>
      <c r="H55" s="7"/>
      <c r="I55" s="7"/>
    </row>
    <row r="56" spans="2:9" ht="12.75">
      <c r="B56" t="s">
        <v>46</v>
      </c>
      <c r="E56" s="7"/>
      <c r="F56" s="7"/>
      <c r="G56" s="7"/>
      <c r="H56" s="7"/>
      <c r="I56" s="7"/>
    </row>
    <row r="57" spans="3:9" ht="12.75">
      <c r="C57" t="s">
        <v>47</v>
      </c>
      <c r="E57" s="7"/>
      <c r="F57" s="7"/>
      <c r="G57" s="15"/>
      <c r="H57" s="7"/>
      <c r="I57" s="7"/>
    </row>
    <row r="58" spans="3:9" ht="12.75">
      <c r="C58" t="s">
        <v>48</v>
      </c>
      <c r="E58" s="7"/>
      <c r="F58" s="7"/>
      <c r="G58" s="7"/>
      <c r="H58" s="7"/>
      <c r="I58" s="7"/>
    </row>
    <row r="59" spans="3:9" ht="12.75">
      <c r="C59" t="s">
        <v>49</v>
      </c>
      <c r="E59" s="7"/>
      <c r="F59" s="7"/>
      <c r="G59" s="7"/>
      <c r="H59" s="7"/>
      <c r="I59" s="7"/>
    </row>
    <row r="60" spans="3:9" ht="12.75">
      <c r="C60" t="s">
        <v>53</v>
      </c>
      <c r="E60" s="7"/>
      <c r="F60" s="7"/>
      <c r="G60" s="7"/>
      <c r="H60" s="7"/>
      <c r="I60" s="7"/>
    </row>
    <row r="61" ht="12.75">
      <c r="C61" t="s">
        <v>54</v>
      </c>
    </row>
    <row r="62" ht="12.75">
      <c r="C62" t="s">
        <v>50</v>
      </c>
    </row>
    <row r="64" ht="12.75">
      <c r="B64" t="s">
        <v>58</v>
      </c>
    </row>
  </sheetData>
  <mergeCells count="9">
    <mergeCell ref="E43:J43"/>
    <mergeCell ref="E44:J44"/>
    <mergeCell ref="F46:J46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600" verticalDpi="600" orientation="portrait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2006-09-15T16:30:54Z</cp:lastPrinted>
  <dcterms:created xsi:type="dcterms:W3CDTF">2006-03-14T01:46:17Z</dcterms:created>
  <dcterms:modified xsi:type="dcterms:W3CDTF">2006-11-08T22:43:53Z</dcterms:modified>
  <cp:category/>
  <cp:version/>
  <cp:contentType/>
  <cp:contentStatus/>
</cp:coreProperties>
</file>