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700" activeTab="0"/>
  </bookViews>
  <sheets>
    <sheet name="Alfalfa-Del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1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</commentList>
</comments>
</file>

<file path=xl/sharedStrings.xml><?xml version="1.0" encoding="utf-8"?>
<sst xmlns="http://schemas.openxmlformats.org/spreadsheetml/2006/main" count="75" uniqueCount="61">
  <si>
    <t>Millard County - Delta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</si>
  <si>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</si>
  <si>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</si>
  <si>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</si>
  <si>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</si>
  <si>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</si>
  <si>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</si>
  <si>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</si>
  <si>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Subtotal</t>
  </si>
  <si>
    <t>Operating costs</t>
  </si>
  <si>
    <t>Fertilization</t>
  </si>
  <si>
    <t>Phosphate (11-52-0)</t>
  </si>
  <si>
    <t>pounds</t>
  </si>
  <si>
    <t>Custom application</t>
  </si>
  <si>
    <t>acre</t>
  </si>
  <si>
    <t>Pesticides/herbicides</t>
  </si>
  <si>
    <t>Furadan</t>
  </si>
  <si>
    <t>pint</t>
  </si>
  <si>
    <t>Gramoxone Extra</t>
  </si>
  <si>
    <t>oz</t>
  </si>
  <si>
    <t>Pursuit</t>
  </si>
  <si>
    <t>Irrigation (flood)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</si>
  <si>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</si>
  <si>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</si>
  <si>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</si>
  <si>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</si>
  <si>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</si>
  <si>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</si>
  <si>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</si>
  <si>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Harvesting</t>
  </si>
  <si>
    <t>Swathing</t>
  </si>
  <si>
    <t>Raking</t>
  </si>
  <si>
    <t xml:space="preserve">Baling 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</si>
  <si>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</si>
  <si>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</si>
  <si>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</si>
  <si>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</si>
  <si>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</si>
  <si>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</si>
  <si>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</si>
  <si>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</si>
  <si>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</si>
  <si>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</si>
  <si>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</si>
  <si>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2. Interest computed on fertilization/herbicide costs for 6 months and operating costs for 3 months.</t>
  </si>
  <si>
    <t>3. Machinery operating costs include: fuel, oil, repairs and labor.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</si>
  <si>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</si>
  <si>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</si>
  <si>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</si>
  <si>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</si>
  <si>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</si>
  <si>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</si>
  <si>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</si>
  <si>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growing alfalfa hay, 2006</t>
  </si>
  <si>
    <t>Budget prepared by: E. Bruce Godfrey, Cody Bingham and Craig Poulson</t>
  </si>
  <si>
    <t>1. Alfalfa already established. Harvested in June, July, August, September.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</si>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</sst>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_);\(#,##0.0\)"/>
    <numFmt numFmtId="175" formatCode="_(* #,##0.000_);_(* \(#,##0.000\);_(* &quot;-&quot;??_);_(@_)"/>
    <numFmt numFmtId="176" formatCode="_(* #,##0_);_(* \(#,##0\);_(* &quot;-&quot;?_);_(@_)"/>
    <numFmt numFmtId="177" formatCode="#,##0.000_);\(#,##0.000\)"/>
    <numFmt numFmtId="178" formatCode="0.000"/>
    <numFmt numFmtId="179" formatCode="&quot;$&quot;#,##0.0000"/>
    <numFmt numFmtId="180" formatCode="#\ ?/2"/>
    <numFmt numFmtId="181" formatCode="0.0000"/>
    <numFmt numFmtId="182" formatCode="0.00000"/>
    <numFmt numFmtId="183" formatCode="0.000000"/>
    <numFmt numFmtId="184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3" fontId="0" fillId="0" borderId="0" xfId="15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2" fontId="0" fillId="0" borderId="0" xfId="15" applyNumberFormat="1" applyAlignment="1">
      <alignment/>
    </xf>
    <xf numFmtId="176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2"/>
  <sheetViews>
    <sheetView tabSelected="1" workbookViewId="0" topLeftCell="A33">
      <selection activeCell="H48" sqref="H48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46</v>
      </c>
    </row>
    <row r="2" spans="1:9" ht="15">
      <c r="A2" s="1" t="s">
        <v>47</v>
      </c>
      <c r="H2" s="29" t="s">
        <v>52</v>
      </c>
      <c r="I2" s="29"/>
    </row>
    <row r="3" ht="15.75">
      <c r="B3" s="2" t="s">
        <v>53</v>
      </c>
    </row>
    <row r="4" spans="1:2" ht="15.75">
      <c r="A4" s="3"/>
      <c r="B4" s="2" t="s">
        <v>0</v>
      </c>
    </row>
    <row r="5" spans="5:9" ht="12.75">
      <c r="E5" s="32" t="s">
        <v>1</v>
      </c>
      <c r="F5" s="30" t="s">
        <v>2</v>
      </c>
      <c r="G5" s="32" t="s">
        <v>3</v>
      </c>
      <c r="H5" s="30" t="s">
        <v>4</v>
      </c>
      <c r="I5" s="30" t="s">
        <v>51</v>
      </c>
    </row>
    <row r="6" spans="2:9" ht="12.75">
      <c r="B6" s="4" t="s">
        <v>5</v>
      </c>
      <c r="E6" s="33"/>
      <c r="F6" s="31"/>
      <c r="G6" s="33"/>
      <c r="H6" s="31"/>
      <c r="I6" s="31"/>
    </row>
    <row r="7" spans="3:9" ht="12.75">
      <c r="C7" t="s">
        <v>6</v>
      </c>
      <c r="E7" s="5">
        <v>4.3</v>
      </c>
      <c r="F7" s="6" t="s">
        <v>7</v>
      </c>
      <c r="G7" s="7">
        <v>88.56666666666666</v>
      </c>
      <c r="H7" s="7">
        <f>E7*G7</f>
        <v>380.83666666666664</v>
      </c>
      <c r="I7" s="17">
        <v>380.84</v>
      </c>
    </row>
    <row r="8" spans="4:9" ht="12.75">
      <c r="D8" s="8" t="s">
        <v>8</v>
      </c>
      <c r="E8" s="9"/>
      <c r="F8" s="6"/>
      <c r="G8" s="7"/>
      <c r="H8" s="7">
        <f>H7</f>
        <v>380.83666666666664</v>
      </c>
      <c r="I8" s="17">
        <v>380.84</v>
      </c>
    </row>
    <row r="9" spans="2:9" ht="12.75">
      <c r="B9" s="4" t="s">
        <v>9</v>
      </c>
      <c r="E9" s="9"/>
      <c r="F9" s="6"/>
      <c r="G9" s="7"/>
      <c r="H9" s="7"/>
      <c r="I9" s="17"/>
    </row>
    <row r="10" spans="3:9" ht="12.75">
      <c r="C10" t="s">
        <v>10</v>
      </c>
      <c r="E10" s="9"/>
      <c r="F10" s="6"/>
      <c r="G10" s="7"/>
      <c r="H10" s="7"/>
      <c r="I10" s="17"/>
    </row>
    <row r="11" spans="4:9" ht="12.75">
      <c r="D11" t="s">
        <v>11</v>
      </c>
      <c r="E11" s="10">
        <v>192</v>
      </c>
      <c r="F11" s="6" t="s">
        <v>12</v>
      </c>
      <c r="G11" s="7">
        <v>0.1785</v>
      </c>
      <c r="H11" s="7">
        <f>E11*G11</f>
        <v>34.272</v>
      </c>
      <c r="I11" s="17">
        <v>34.27</v>
      </c>
    </row>
    <row r="12" spans="4:9" ht="12.75">
      <c r="D12" t="s">
        <v>13</v>
      </c>
      <c r="E12" s="10">
        <v>1</v>
      </c>
      <c r="F12" s="6" t="s">
        <v>14</v>
      </c>
      <c r="G12" s="7">
        <v>7.82</v>
      </c>
      <c r="H12" s="7">
        <f>E12*G12</f>
        <v>7.82</v>
      </c>
      <c r="I12" s="17">
        <v>7.82</v>
      </c>
    </row>
    <row r="13" spans="3:9" ht="12.75">
      <c r="C13" t="s">
        <v>15</v>
      </c>
      <c r="E13" s="9"/>
      <c r="F13" s="6"/>
      <c r="G13" s="7"/>
      <c r="H13" s="7"/>
      <c r="I13" s="17"/>
    </row>
    <row r="14" spans="4:9" ht="12.75">
      <c r="D14" t="s">
        <v>16</v>
      </c>
      <c r="E14" s="9">
        <v>1</v>
      </c>
      <c r="F14" s="6" t="s">
        <v>17</v>
      </c>
      <c r="G14" s="7">
        <v>10.5</v>
      </c>
      <c r="H14" s="7">
        <f>E14*G14</f>
        <v>10.5</v>
      </c>
      <c r="I14" s="17">
        <v>10.5</v>
      </c>
    </row>
    <row r="15" spans="4:9" ht="12.75">
      <c r="D15" t="s">
        <v>18</v>
      </c>
      <c r="E15" s="15">
        <v>1.5</v>
      </c>
      <c r="F15" s="6" t="s">
        <v>19</v>
      </c>
      <c r="G15" s="7">
        <v>5.85</v>
      </c>
      <c r="H15" s="7">
        <f>E15*G15</f>
        <v>8.774999999999999</v>
      </c>
      <c r="I15" s="17">
        <v>8.78</v>
      </c>
    </row>
    <row r="16" spans="4:9" ht="12.75">
      <c r="D16" t="s">
        <v>20</v>
      </c>
      <c r="E16" s="15">
        <v>4</v>
      </c>
      <c r="F16" s="11" t="s">
        <v>19</v>
      </c>
      <c r="G16" s="7">
        <v>4.4609</v>
      </c>
      <c r="H16" s="7">
        <f>E16*G16</f>
        <v>17.8436</v>
      </c>
      <c r="I16" s="17">
        <v>17.84</v>
      </c>
    </row>
    <row r="17" spans="4:9" ht="12.75">
      <c r="D17" t="s">
        <v>13</v>
      </c>
      <c r="E17" s="10">
        <v>2</v>
      </c>
      <c r="F17" s="6" t="s">
        <v>14</v>
      </c>
      <c r="G17" s="7">
        <v>7.82</v>
      </c>
      <c r="H17" s="7">
        <f>E17*G17</f>
        <v>15.64</v>
      </c>
      <c r="I17" s="17">
        <v>15.64</v>
      </c>
    </row>
    <row r="18" spans="3:9" ht="12.75">
      <c r="C18" t="s">
        <v>21</v>
      </c>
      <c r="E18" s="10">
        <v>7</v>
      </c>
      <c r="F18" s="6" t="s">
        <v>22</v>
      </c>
      <c r="G18" s="7"/>
      <c r="H18" s="7"/>
      <c r="I18" s="17"/>
    </row>
    <row r="19" spans="4:9" ht="12.75">
      <c r="D19" t="s">
        <v>23</v>
      </c>
      <c r="E19" s="9">
        <v>2.333333333333333</v>
      </c>
      <c r="F19" s="6" t="s">
        <v>24</v>
      </c>
      <c r="G19" s="7">
        <v>10</v>
      </c>
      <c r="H19" s="7">
        <f>E19*G19</f>
        <v>23.33333333333333</v>
      </c>
      <c r="I19" s="17">
        <v>23.33</v>
      </c>
    </row>
    <row r="20" spans="4:9" ht="12.75">
      <c r="D20" t="s">
        <v>25</v>
      </c>
      <c r="E20" s="10">
        <v>1</v>
      </c>
      <c r="F20" s="6" t="s">
        <v>26</v>
      </c>
      <c r="G20" s="7">
        <v>20</v>
      </c>
      <c r="H20" s="7">
        <f>E20*G20</f>
        <v>20</v>
      </c>
      <c r="I20" s="17">
        <v>20</v>
      </c>
    </row>
    <row r="21" spans="4:9" ht="12.75">
      <c r="D21" t="s">
        <v>27</v>
      </c>
      <c r="E21" s="10">
        <v>1</v>
      </c>
      <c r="F21" s="6" t="s">
        <v>14</v>
      </c>
      <c r="G21" s="7">
        <v>2.3</v>
      </c>
      <c r="H21" s="7">
        <f>E21*G21</f>
        <v>2.3</v>
      </c>
      <c r="I21" s="17">
        <v>2.3</v>
      </c>
    </row>
    <row r="22" spans="4:9" ht="12.75">
      <c r="D22" t="s">
        <v>28</v>
      </c>
      <c r="E22" s="10">
        <v>1</v>
      </c>
      <c r="F22" s="6" t="s">
        <v>14</v>
      </c>
      <c r="G22" s="7">
        <v>0</v>
      </c>
      <c r="H22" s="7">
        <f>E22*G22</f>
        <v>0</v>
      </c>
      <c r="I22" s="17">
        <v>0</v>
      </c>
    </row>
    <row r="23" spans="3:9" ht="12.75">
      <c r="C23" t="s">
        <v>29</v>
      </c>
      <c r="E23" s="9"/>
      <c r="F23" s="6"/>
      <c r="G23" s="7"/>
      <c r="H23" s="7"/>
      <c r="I23" s="17"/>
    </row>
    <row r="24" spans="4:9" ht="12.75">
      <c r="D24" t="s">
        <v>30</v>
      </c>
      <c r="E24" s="10">
        <v>4</v>
      </c>
      <c r="F24" s="6" t="s">
        <v>14</v>
      </c>
      <c r="G24" s="7">
        <v>4.034285061728395</v>
      </c>
      <c r="H24" s="7">
        <f>E24*G24</f>
        <v>16.13714024691358</v>
      </c>
      <c r="I24" s="17">
        <v>16.14</v>
      </c>
    </row>
    <row r="25" spans="4:9" ht="12.75">
      <c r="D25" t="s">
        <v>31</v>
      </c>
      <c r="E25" s="10">
        <v>4</v>
      </c>
      <c r="F25" s="6" t="s">
        <v>14</v>
      </c>
      <c r="G25" s="7">
        <v>1.3922788008130083</v>
      </c>
      <c r="H25" s="7">
        <f>E25*G25</f>
        <v>5.569115203252033</v>
      </c>
      <c r="I25" s="17">
        <v>5.57</v>
      </c>
    </row>
    <row r="26" spans="4:9" ht="12.75">
      <c r="D26" t="s">
        <v>32</v>
      </c>
      <c r="E26" s="15">
        <v>4.3</v>
      </c>
      <c r="F26" s="6" t="s">
        <v>7</v>
      </c>
      <c r="G26" s="7">
        <v>4.79</v>
      </c>
      <c r="H26" s="7">
        <f>E26*G26</f>
        <v>20.596999999999998</v>
      </c>
      <c r="I26" s="17">
        <v>20.6</v>
      </c>
    </row>
    <row r="27" spans="4:9" ht="12.75">
      <c r="D27" t="s">
        <v>33</v>
      </c>
      <c r="E27" s="15">
        <v>4.3</v>
      </c>
      <c r="F27" s="12" t="s">
        <v>7</v>
      </c>
      <c r="G27" s="7">
        <v>3.63</v>
      </c>
      <c r="H27" s="7">
        <f>E27*G27</f>
        <v>15.608999999999998</v>
      </c>
      <c r="I27" s="17">
        <v>15.61</v>
      </c>
    </row>
    <row r="28" spans="3:9" ht="12.75">
      <c r="C28" t="s">
        <v>48</v>
      </c>
      <c r="E28" s="16">
        <v>1</v>
      </c>
      <c r="F28" s="12" t="s">
        <v>14</v>
      </c>
      <c r="G28" s="7">
        <v>19.11</v>
      </c>
      <c r="H28" s="7">
        <f>E28*G28</f>
        <v>19.11</v>
      </c>
      <c r="I28" s="17">
        <v>19.11</v>
      </c>
    </row>
    <row r="29" spans="3:9" ht="12.75">
      <c r="C29" t="s">
        <v>34</v>
      </c>
      <c r="E29" s="13"/>
      <c r="F29" s="6"/>
      <c r="G29" s="14">
        <v>0.0761</v>
      </c>
      <c r="H29" s="7">
        <f>((SUM(H11:H17)*G29*(6/12))+SUM(H19:H27)*G29*(3/12))</f>
        <v>5.579020156606067</v>
      </c>
      <c r="I29" s="17">
        <v>5.44</v>
      </c>
    </row>
    <row r="30" spans="4:9" ht="12.75">
      <c r="D30" s="8" t="s">
        <v>8</v>
      </c>
      <c r="E30" s="9"/>
      <c r="F30" s="6"/>
      <c r="H30" s="7">
        <f>SUM(H10:H29)</f>
        <v>223.08520894010508</v>
      </c>
      <c r="I30" s="17">
        <v>215.77</v>
      </c>
    </row>
    <row r="31" spans="5:9" ht="12.75">
      <c r="E31" s="9"/>
      <c r="F31" s="6"/>
      <c r="H31" s="7"/>
      <c r="I31" s="17"/>
    </row>
    <row r="32" spans="2:9" ht="12.75">
      <c r="B32" t="s">
        <v>35</v>
      </c>
      <c r="E32" s="9"/>
      <c r="F32" s="6"/>
      <c r="H32" s="7">
        <f>SUM(H33:H35)</f>
        <v>59.8843967953831</v>
      </c>
      <c r="I32" s="17">
        <v>59.88</v>
      </c>
    </row>
    <row r="33" spans="3:9" ht="12.75">
      <c r="C33" t="s">
        <v>36</v>
      </c>
      <c r="E33" s="10">
        <v>1</v>
      </c>
      <c r="F33" s="6" t="s">
        <v>14</v>
      </c>
      <c r="G33" s="7">
        <v>2</v>
      </c>
      <c r="H33" s="7">
        <f>E33*G33</f>
        <v>2</v>
      </c>
      <c r="I33" s="17">
        <v>2</v>
      </c>
    </row>
    <row r="34" spans="3:9" ht="12.75">
      <c r="C34" t="s">
        <v>37</v>
      </c>
      <c r="E34" s="10">
        <v>1</v>
      </c>
      <c r="F34" s="6" t="s">
        <v>14</v>
      </c>
      <c r="G34" s="7">
        <v>49.6343967953831</v>
      </c>
      <c r="H34" s="7">
        <f>E34*G34</f>
        <v>49.6343967953831</v>
      </c>
      <c r="I34" s="17">
        <v>49.63</v>
      </c>
    </row>
    <row r="35" spans="3:9" ht="12.75">
      <c r="C35" t="s">
        <v>38</v>
      </c>
      <c r="E35" s="10">
        <v>1</v>
      </c>
      <c r="F35" s="6" t="s">
        <v>14</v>
      </c>
      <c r="G35" s="7">
        <v>8.25</v>
      </c>
      <c r="H35" s="7">
        <f>E35*G35</f>
        <v>8.25</v>
      </c>
      <c r="I35" s="17">
        <v>8.25</v>
      </c>
    </row>
    <row r="36" spans="4:9" ht="12.75">
      <c r="D36" s="8" t="s">
        <v>39</v>
      </c>
      <c r="F36" s="6"/>
      <c r="H36" s="7">
        <f>H30+H32</f>
        <v>282.9696057354882</v>
      </c>
      <c r="I36" s="17">
        <v>275.66</v>
      </c>
    </row>
    <row r="37" spans="8:9" ht="12.75">
      <c r="H37" s="7"/>
      <c r="I37" s="17"/>
    </row>
    <row r="38" spans="2:9" ht="12.75">
      <c r="B38" t="s">
        <v>40</v>
      </c>
      <c r="H38" s="7"/>
      <c r="I38" s="17"/>
    </row>
    <row r="39" spans="3:9" ht="12.75">
      <c r="C39" t="s">
        <v>41</v>
      </c>
      <c r="H39" s="7">
        <f>H8-H30</f>
        <v>157.75145772656157</v>
      </c>
      <c r="I39" s="17">
        <v>165.06</v>
      </c>
    </row>
    <row r="40" spans="3:9" ht="12.75">
      <c r="C40" t="s">
        <v>42</v>
      </c>
      <c r="H40" s="7">
        <f>H8-H36</f>
        <v>97.86706093117846</v>
      </c>
      <c r="I40" s="7">
        <v>105.18</v>
      </c>
    </row>
    <row r="42" spans="5:10" ht="18">
      <c r="E42" s="25" t="s">
        <v>56</v>
      </c>
      <c r="F42" s="25"/>
      <c r="G42" s="25"/>
      <c r="H42" s="25"/>
      <c r="I42" s="25"/>
      <c r="J42" s="25"/>
    </row>
    <row r="43" spans="5:10" ht="12.75">
      <c r="E43" s="26" t="s">
        <v>57</v>
      </c>
      <c r="F43" s="26"/>
      <c r="G43" s="26"/>
      <c r="H43" s="26"/>
      <c r="I43" s="26"/>
      <c r="J43" s="26"/>
    </row>
    <row r="44" spans="5:10" ht="13.5" thickBot="1">
      <c r="E44" s="18"/>
      <c r="F44" s="18"/>
      <c r="G44" s="18"/>
      <c r="H44" s="18"/>
      <c r="I44" s="18"/>
      <c r="J44" s="18"/>
    </row>
    <row r="45" spans="5:10" ht="15">
      <c r="E45" s="19" t="s">
        <v>58</v>
      </c>
      <c r="F45" s="27" t="s">
        <v>59</v>
      </c>
      <c r="G45" s="28"/>
      <c r="H45" s="28"/>
      <c r="I45" s="28"/>
      <c r="J45" s="28"/>
    </row>
    <row r="46" spans="5:10" ht="15.75" thickBot="1">
      <c r="E46" s="20" t="s">
        <v>60</v>
      </c>
      <c r="F46" s="21">
        <f>G46-5</f>
        <v>78.56666666666666</v>
      </c>
      <c r="G46" s="37">
        <f>H46-5</f>
        <v>83.56666666666666</v>
      </c>
      <c r="H46" s="37">
        <f>G7</f>
        <v>88.56666666666666</v>
      </c>
      <c r="I46" s="37">
        <f>H46+5</f>
        <v>93.56666666666666</v>
      </c>
      <c r="J46" s="21">
        <f>I46+5</f>
        <v>98.56666666666666</v>
      </c>
    </row>
    <row r="47" spans="5:10" ht="12.75">
      <c r="E47" s="22">
        <f>E48-0.5</f>
        <v>2.8</v>
      </c>
      <c r="F47" s="34">
        <f>F$46*$E47-SUM($H$11:$H$25)-$G$27*$E47-$G$26*$E47-$H$28-$H$29</f>
        <v>9.531457726561616</v>
      </c>
      <c r="G47" s="36">
        <f>G$46*$E47-SUM($H$11:$H$25)-$G$27*$E47-$G$26*$E47-$H$28-$H$29</f>
        <v>23.531457726561616</v>
      </c>
      <c r="H47" s="36">
        <f>H$46*$E47-SUM($H$11:$H$25)-$G$27*$E47-$G$26*$E47-$H$28-$H$29</f>
        <v>37.53145772656161</v>
      </c>
      <c r="I47" s="36">
        <f>I$46*$E47-SUM($H$11:$H$25)-$G$27*$E47-$G$26*$E47-$H$28-$H$29</f>
        <v>51.5314577265616</v>
      </c>
      <c r="J47" s="23">
        <f>J$46*$E47-SUM($H$11:$H$25)-$G$27*$E47-$G$26*$E47-$H$28-$H$29</f>
        <v>65.5314577265616</v>
      </c>
    </row>
    <row r="48" spans="5:10" ht="12.75">
      <c r="E48" s="22">
        <f>E49-0.5</f>
        <v>3.3</v>
      </c>
      <c r="F48" s="35">
        <f aca="true" t="shared" si="0" ref="F48:J53">F$46*$E48-SUM($H$11:$H$25)-$G$27*$E48-$G$26*$E48-$H$28-$H$29</f>
        <v>44.60479105989495</v>
      </c>
      <c r="G48" s="23">
        <f t="shared" si="0"/>
        <v>61.10479105989495</v>
      </c>
      <c r="H48" s="23">
        <f t="shared" si="0"/>
        <v>77.60479105989495</v>
      </c>
      <c r="I48" s="23">
        <f t="shared" si="0"/>
        <v>94.10479105989496</v>
      </c>
      <c r="J48" s="23">
        <f t="shared" si="0"/>
        <v>110.60479105989498</v>
      </c>
    </row>
    <row r="49" spans="5:10" ht="12.75">
      <c r="E49" s="22">
        <f>E50-0.5</f>
        <v>3.8</v>
      </c>
      <c r="F49" s="35">
        <f t="shared" si="0"/>
        <v>79.67812439322826</v>
      </c>
      <c r="G49" s="23">
        <f t="shared" si="0"/>
        <v>98.67812439322825</v>
      </c>
      <c r="H49" s="23">
        <f t="shared" si="0"/>
        <v>117.67812439322825</v>
      </c>
      <c r="I49" s="23">
        <f t="shared" si="0"/>
        <v>136.67812439322825</v>
      </c>
      <c r="J49" s="23">
        <f t="shared" si="0"/>
        <v>155.67812439322825</v>
      </c>
    </row>
    <row r="50" spans="5:10" ht="12.75">
      <c r="E50" s="22">
        <f>E7</f>
        <v>4.3</v>
      </c>
      <c r="F50" s="35">
        <f t="shared" si="0"/>
        <v>114.7514577265616</v>
      </c>
      <c r="G50" s="23">
        <f t="shared" si="0"/>
        <v>136.25145772656157</v>
      </c>
      <c r="H50" s="24">
        <f t="shared" si="0"/>
        <v>157.75145772656157</v>
      </c>
      <c r="I50" s="23">
        <f t="shared" si="0"/>
        <v>179.25145772656157</v>
      </c>
      <c r="J50" s="23">
        <f t="shared" si="0"/>
        <v>200.75145772656157</v>
      </c>
    </row>
    <row r="51" spans="5:10" ht="12.75">
      <c r="E51" s="22">
        <f>E50+0.5</f>
        <v>4.8</v>
      </c>
      <c r="F51" s="35">
        <f t="shared" si="0"/>
        <v>149.8247910598949</v>
      </c>
      <c r="G51" s="23">
        <f t="shared" si="0"/>
        <v>173.8247910598949</v>
      </c>
      <c r="H51" s="23">
        <f t="shared" si="0"/>
        <v>197.8247910598949</v>
      </c>
      <c r="I51" s="23">
        <f t="shared" si="0"/>
        <v>221.82479105989495</v>
      </c>
      <c r="J51" s="23">
        <f t="shared" si="0"/>
        <v>245.8247910598949</v>
      </c>
    </row>
    <row r="52" spans="5:10" ht="12.75">
      <c r="E52" s="22">
        <f>E51+0.5</f>
        <v>5.3</v>
      </c>
      <c r="F52" s="35">
        <f t="shared" si="0"/>
        <v>184.89812439322827</v>
      </c>
      <c r="G52" s="23">
        <f t="shared" si="0"/>
        <v>211.39812439322827</v>
      </c>
      <c r="H52" s="23">
        <f t="shared" si="0"/>
        <v>237.89812439322827</v>
      </c>
      <c r="I52" s="23">
        <f t="shared" si="0"/>
        <v>264.3981243932283</v>
      </c>
      <c r="J52" s="23">
        <f t="shared" si="0"/>
        <v>290.8981243932283</v>
      </c>
    </row>
    <row r="53" spans="5:10" ht="12.75">
      <c r="E53" s="22">
        <f>E52+0.5</f>
        <v>5.8</v>
      </c>
      <c r="F53" s="35">
        <f t="shared" si="0"/>
        <v>219.9714577265616</v>
      </c>
      <c r="G53" s="23">
        <f t="shared" si="0"/>
        <v>248.9714577265616</v>
      </c>
      <c r="H53" s="23">
        <f t="shared" si="0"/>
        <v>277.9714577265616</v>
      </c>
      <c r="I53" s="23">
        <f t="shared" si="0"/>
        <v>306.9714577265616</v>
      </c>
      <c r="J53" s="23">
        <f t="shared" si="0"/>
        <v>335.9714577265616</v>
      </c>
    </row>
    <row r="54" ht="12.75">
      <c r="I54" s="7"/>
    </row>
    <row r="55" spans="2:9" ht="12.75">
      <c r="B55" t="s">
        <v>43</v>
      </c>
      <c r="I55" s="7"/>
    </row>
    <row r="56" ht="12.75">
      <c r="C56" t="s">
        <v>55</v>
      </c>
    </row>
    <row r="57" ht="12.75">
      <c r="C57" t="s">
        <v>44</v>
      </c>
    </row>
    <row r="58" ht="12.75">
      <c r="C58" t="s">
        <v>45</v>
      </c>
    </row>
    <row r="59" ht="12.75">
      <c r="C59" t="s">
        <v>49</v>
      </c>
    </row>
    <row r="60" ht="12.75">
      <c r="C60" t="s">
        <v>50</v>
      </c>
    </row>
    <row r="62" ht="12.75">
      <c r="B62" t="s">
        <v>54</v>
      </c>
    </row>
  </sheetData>
  <mergeCells count="9">
    <mergeCell ref="E42:J42"/>
    <mergeCell ref="E43:J43"/>
    <mergeCell ref="F45:J4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2006-09-15T16:28:57Z</cp:lastPrinted>
  <dcterms:created xsi:type="dcterms:W3CDTF">2006-03-14T01:09:24Z</dcterms:created>
  <dcterms:modified xsi:type="dcterms:W3CDTF">2006-11-08T22:13:56Z</dcterms:modified>
  <cp:category/>
  <cp:version/>
  <cp:contentType/>
  <cp:contentStatus/>
</cp:coreProperties>
</file>