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210" activeTab="0"/>
  </bookViews>
  <sheets>
    <sheet name="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  <comment ref="D13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<sst xmlns="http://schemas.openxmlformats.org/spreadsheetml/2006/main" count="67" uniqueCount="57">
  <si>
    <t>Grand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</si>
  <si>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</si>
  <si>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</si>
  <si>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</si>
  <si>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</si>
  <si>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</si>
  <si>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</si>
  <si>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</si>
  <si>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</si>
  <si>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</si>
  <si>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</si>
  <si>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</si>
  <si>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</si>
  <si>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</si>
  <si>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</si>
  <si>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Potash (0-0-60)</t>
  </si>
  <si>
    <t>Custom application</t>
  </si>
  <si>
    <t>acre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</si>
  <si>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</si>
  <si>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</si>
  <si>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</si>
  <si>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</si>
  <si>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</si>
  <si>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</si>
  <si>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</si>
  <si>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</si>
  <si>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</si>
  <si>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</si>
  <si>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</si>
  <si>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</si>
  <si>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</si>
  <si>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</si>
  <si>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</si>
  <si>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</si>
  <si>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</si>
  <si>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</si>
  <si>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</si>
  <si>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</si>
  <si>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</si>
  <si>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</si>
  <si>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</si>
  <si>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</si>
  <si>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already established. Harvested in June - September.</t>
  </si>
  <si>
    <t>2. Interest computed on fertilization costs for 6 months and operating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</si>
  <si>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</si>
  <si>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</si>
  <si>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</si>
  <si>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</si>
  <si>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</si>
  <si>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</si>
  <si>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growing alfalfa hay, 2006</t>
  </si>
  <si>
    <t>Budget prepared by: E. Bruce Godfrey, Cody Bingham and Michael Johnson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</si>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</sst>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"/>
    <numFmt numFmtId="168" formatCode="#,##0.0_);\(#,##0.0\)"/>
    <numFmt numFmtId="169" formatCode="_(* #,##0.0_);_(* \(#,##0.0\);_(* &quot;-&quot;??_);_(@_)"/>
    <numFmt numFmtId="170" formatCode="0.0%"/>
    <numFmt numFmtId="171" formatCode="#,##0.000_);\(#,##0.000\)"/>
    <numFmt numFmtId="172" formatCode="&quot;$&quot;#,##0.000"/>
    <numFmt numFmtId="173" formatCode="0.00_);\(0.00\)"/>
    <numFmt numFmtId="174" formatCode="_(* #,##0.0_);_(* \(#,##0.0\);_(* &quot;-&quot;?_);_(@_)"/>
    <numFmt numFmtId="175" formatCode="&quot;$&quot;#,##0.0"/>
    <numFmt numFmtId="176" formatCode="_(* #,##0_);_(* \(#,##0\);_(* &quot;-&quot;?_);_(@_)"/>
    <numFmt numFmtId="177" formatCode="0.000"/>
    <numFmt numFmtId="178" formatCode="0.0000"/>
    <numFmt numFmtId="179" formatCode="0.000000"/>
    <numFmt numFmtId="180" formatCode="0.00000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169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41" fontId="0" fillId="0" borderId="0" xfId="15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46</v>
      </c>
    </row>
    <row r="2" spans="1:9" ht="15">
      <c r="A2" s="1" t="s">
        <v>47</v>
      </c>
      <c r="H2" s="18" t="s">
        <v>49</v>
      </c>
      <c r="I2" s="18"/>
    </row>
    <row r="3" ht="15.75">
      <c r="B3" s="2" t="s">
        <v>50</v>
      </c>
    </row>
    <row r="4" spans="1:9" ht="15.75">
      <c r="A4" s="3"/>
      <c r="B4" s="2" t="s">
        <v>0</v>
      </c>
      <c r="E4" s="4"/>
      <c r="F4" s="4"/>
      <c r="G4" s="4"/>
      <c r="H4" s="4"/>
      <c r="I4" s="4"/>
    </row>
    <row r="5" spans="5:9" ht="12.75">
      <c r="E5" s="21" t="s">
        <v>1</v>
      </c>
      <c r="F5" s="19" t="s">
        <v>2</v>
      </c>
      <c r="G5" s="21" t="s">
        <v>3</v>
      </c>
      <c r="H5" s="19" t="s">
        <v>4</v>
      </c>
      <c r="I5" s="19" t="s">
        <v>48</v>
      </c>
    </row>
    <row r="6" spans="2:9" ht="12.75">
      <c r="B6" s="5" t="s">
        <v>5</v>
      </c>
      <c r="E6" s="22"/>
      <c r="F6" s="20"/>
      <c r="G6" s="22"/>
      <c r="H6" s="20"/>
      <c r="I6" s="20"/>
    </row>
    <row r="7" spans="3:9" ht="12.75">
      <c r="C7" t="s">
        <v>6</v>
      </c>
      <c r="E7" s="6">
        <v>4.1</v>
      </c>
      <c r="F7" s="7" t="s">
        <v>7</v>
      </c>
      <c r="G7" s="8">
        <v>88.56666666666666</v>
      </c>
      <c r="H7" s="8">
        <f>E7*G7</f>
        <v>363.1233333333333</v>
      </c>
      <c r="I7" s="15">
        <v>363.12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5">
        <v>0</v>
      </c>
    </row>
    <row r="9" spans="4:9" ht="12.75">
      <c r="D9" s="10" t="s">
        <v>10</v>
      </c>
      <c r="E9" s="9"/>
      <c r="F9" s="7"/>
      <c r="G9" s="8"/>
      <c r="H9" s="8">
        <f>H7+H8</f>
        <v>363.1233333333333</v>
      </c>
      <c r="I9" s="15">
        <v>363.12</v>
      </c>
    </row>
    <row r="10" spans="2:9" ht="12.75">
      <c r="B10" s="5" t="s">
        <v>11</v>
      </c>
      <c r="E10" s="9"/>
      <c r="F10" s="7"/>
      <c r="G10" s="8"/>
      <c r="H10" s="8"/>
      <c r="I10" s="15"/>
    </row>
    <row r="11" spans="3:9" ht="12.75">
      <c r="C11" t="s">
        <v>12</v>
      </c>
      <c r="E11" s="9"/>
      <c r="F11" s="7"/>
      <c r="G11" s="8"/>
      <c r="H11" s="8"/>
      <c r="I11" s="15"/>
    </row>
    <row r="12" spans="4:9" ht="12.75">
      <c r="D12" t="s">
        <v>13</v>
      </c>
      <c r="E12" s="11">
        <v>300</v>
      </c>
      <c r="F12" s="7" t="s">
        <v>14</v>
      </c>
      <c r="G12" s="8">
        <v>0.1785</v>
      </c>
      <c r="H12" s="8">
        <f>E12*G12</f>
        <v>53.55</v>
      </c>
      <c r="I12" s="15">
        <v>53.55</v>
      </c>
    </row>
    <row r="13" spans="4:9" ht="12.75">
      <c r="D13" t="s">
        <v>15</v>
      </c>
      <c r="E13" s="11">
        <v>70</v>
      </c>
      <c r="F13" s="7" t="s">
        <v>14</v>
      </c>
      <c r="G13" s="8">
        <v>0.15</v>
      </c>
      <c r="H13" s="8">
        <f>E13*G13</f>
        <v>10.5</v>
      </c>
      <c r="I13" s="15">
        <v>10.5</v>
      </c>
    </row>
    <row r="14" spans="4:9" ht="12.75">
      <c r="D14" t="s">
        <v>16</v>
      </c>
      <c r="E14" s="11">
        <v>1</v>
      </c>
      <c r="F14" s="7" t="s">
        <v>17</v>
      </c>
      <c r="G14" s="8">
        <v>7.82</v>
      </c>
      <c r="H14" s="8">
        <f>E14*G14</f>
        <v>7.82</v>
      </c>
      <c r="I14" s="15">
        <v>7.82</v>
      </c>
    </row>
    <row r="15" spans="3:9" ht="12.75">
      <c r="C15" t="s">
        <v>18</v>
      </c>
      <c r="E15" s="11">
        <v>7</v>
      </c>
      <c r="F15" s="7" t="s">
        <v>19</v>
      </c>
      <c r="G15" s="8"/>
      <c r="H15" s="8"/>
      <c r="I15" s="15"/>
    </row>
    <row r="16" spans="4:9" ht="12.75">
      <c r="D16" t="s">
        <v>20</v>
      </c>
      <c r="E16" s="9">
        <v>2.333333333333333</v>
      </c>
      <c r="F16" s="7" t="s">
        <v>21</v>
      </c>
      <c r="G16" s="8">
        <v>10</v>
      </c>
      <c r="H16" s="8">
        <f>E16*G16</f>
        <v>23.33333333333333</v>
      </c>
      <c r="I16" s="15">
        <v>23.33</v>
      </c>
    </row>
    <row r="17" spans="4:9" ht="12.75">
      <c r="D17" t="s">
        <v>22</v>
      </c>
      <c r="E17" s="11">
        <v>1</v>
      </c>
      <c r="F17" s="7" t="s">
        <v>23</v>
      </c>
      <c r="G17" s="8">
        <v>0</v>
      </c>
      <c r="H17" s="8">
        <f>E17*G17</f>
        <v>0</v>
      </c>
      <c r="I17" s="15">
        <v>0</v>
      </c>
    </row>
    <row r="18" spans="4:9" ht="12.75">
      <c r="D18" t="s">
        <v>24</v>
      </c>
      <c r="E18" s="11">
        <v>1</v>
      </c>
      <c r="F18" s="7" t="s">
        <v>17</v>
      </c>
      <c r="G18" s="8">
        <v>2.3</v>
      </c>
      <c r="H18" s="8">
        <f>E18*G18</f>
        <v>2.3</v>
      </c>
      <c r="I18" s="15">
        <v>2.3</v>
      </c>
    </row>
    <row r="19" spans="4:9" ht="12.75">
      <c r="D19" t="s">
        <v>25</v>
      </c>
      <c r="E19" s="11">
        <v>53.3</v>
      </c>
      <c r="F19" s="7" t="s">
        <v>26</v>
      </c>
      <c r="G19" s="8">
        <v>0</v>
      </c>
      <c r="H19" s="8">
        <f>E19*G19</f>
        <v>0</v>
      </c>
      <c r="I19" s="15">
        <v>0</v>
      </c>
    </row>
    <row r="20" spans="3:9" ht="12.75">
      <c r="C20" t="s">
        <v>27</v>
      </c>
      <c r="E20" s="9"/>
      <c r="F20" s="7"/>
      <c r="G20" s="8"/>
      <c r="H20" s="8"/>
      <c r="I20" s="15"/>
    </row>
    <row r="21" spans="4:9" ht="12.75">
      <c r="D21" t="s">
        <v>28</v>
      </c>
      <c r="E21" s="12">
        <v>4</v>
      </c>
      <c r="F21" s="7" t="s">
        <v>17</v>
      </c>
      <c r="G21" s="8">
        <v>15.56</v>
      </c>
      <c r="H21" s="8">
        <f>E21*G21</f>
        <v>62.24</v>
      </c>
      <c r="I21" s="15">
        <v>62.24</v>
      </c>
    </row>
    <row r="22" spans="4:9" ht="12.75">
      <c r="D22" t="s">
        <v>29</v>
      </c>
      <c r="E22" s="11">
        <v>4</v>
      </c>
      <c r="F22" s="7" t="s">
        <v>17</v>
      </c>
      <c r="G22" s="8">
        <v>4.69</v>
      </c>
      <c r="H22" s="8">
        <f>E22*G22</f>
        <v>18.76</v>
      </c>
      <c r="I22" s="15">
        <v>18.76</v>
      </c>
    </row>
    <row r="23" spans="4:9" ht="12.75">
      <c r="D23" t="s">
        <v>30</v>
      </c>
      <c r="E23" s="16">
        <v>4.1</v>
      </c>
      <c r="F23" s="7" t="s">
        <v>7</v>
      </c>
      <c r="G23" s="8">
        <v>4.79</v>
      </c>
      <c r="H23" s="8">
        <f>E23*G23</f>
        <v>19.639</v>
      </c>
      <c r="I23" s="15">
        <v>19.64</v>
      </c>
    </row>
    <row r="24" spans="4:9" ht="12.75">
      <c r="D24" t="s">
        <v>31</v>
      </c>
      <c r="E24" s="17">
        <v>4.1</v>
      </c>
      <c r="F24" s="7" t="s">
        <v>7</v>
      </c>
      <c r="G24" s="8">
        <v>3.63</v>
      </c>
      <c r="H24" s="8">
        <f>E24*G24</f>
        <v>14.883</v>
      </c>
      <c r="I24" s="15">
        <v>14.88</v>
      </c>
    </row>
    <row r="25" spans="3:9" ht="12.75">
      <c r="C25" t="s">
        <v>32</v>
      </c>
      <c r="E25" s="13"/>
      <c r="F25" s="7"/>
      <c r="G25" s="14">
        <v>0.0761</v>
      </c>
      <c r="H25" s="8">
        <f>((SUM(H12:H14)*G25*(6/12))+SUM(H16:H24)*G25*(3/12))</f>
        <v>5.420133716666667</v>
      </c>
      <c r="I25" s="15">
        <v>6.47</v>
      </c>
    </row>
    <row r="26" spans="4:9" ht="12.75">
      <c r="D26" s="10" t="s">
        <v>10</v>
      </c>
      <c r="E26" s="9"/>
      <c r="F26" s="7"/>
      <c r="H26" s="8">
        <f>SUM(H11:H25)</f>
        <v>218.44546705000002</v>
      </c>
      <c r="I26" s="15">
        <v>274.47</v>
      </c>
    </row>
    <row r="27" spans="5:9" ht="12.75">
      <c r="E27" s="9"/>
      <c r="F27" s="7"/>
      <c r="H27" s="8"/>
      <c r="I27" s="15"/>
    </row>
    <row r="28" spans="2:9" ht="12.75">
      <c r="B28" t="s">
        <v>33</v>
      </c>
      <c r="E28" s="9"/>
      <c r="F28" s="7"/>
      <c r="H28" s="8">
        <f>SUM(H29:H31)</f>
        <v>61.85162601626016</v>
      </c>
      <c r="I28" s="15">
        <v>61.85</v>
      </c>
    </row>
    <row r="29" spans="3:9" ht="12.75">
      <c r="C29" t="s">
        <v>34</v>
      </c>
      <c r="E29" s="11">
        <v>1</v>
      </c>
      <c r="F29" s="7" t="s">
        <v>17</v>
      </c>
      <c r="G29" s="8">
        <v>2</v>
      </c>
      <c r="H29" s="8">
        <f>E29*G29</f>
        <v>2</v>
      </c>
      <c r="I29" s="15">
        <v>2</v>
      </c>
    </row>
    <row r="30" spans="3:9" ht="12.75">
      <c r="C30" t="s">
        <v>35</v>
      </c>
      <c r="E30" s="11">
        <v>1</v>
      </c>
      <c r="F30" s="7" t="s">
        <v>17</v>
      </c>
      <c r="G30" s="8">
        <v>51.60162601626016</v>
      </c>
      <c r="H30" s="8">
        <f>E30*G30</f>
        <v>51.60162601626016</v>
      </c>
      <c r="I30" s="15">
        <v>51.6</v>
      </c>
    </row>
    <row r="31" spans="3:9" ht="12.75">
      <c r="C31" t="s">
        <v>36</v>
      </c>
      <c r="E31" s="11">
        <v>1</v>
      </c>
      <c r="F31" s="7" t="s">
        <v>17</v>
      </c>
      <c r="G31" s="8">
        <v>8.25</v>
      </c>
      <c r="H31" s="8">
        <f>E31*G31</f>
        <v>8.25</v>
      </c>
      <c r="I31" s="15">
        <v>8.25</v>
      </c>
    </row>
    <row r="32" spans="4:9" ht="12.75">
      <c r="D32" s="10" t="s">
        <v>37</v>
      </c>
      <c r="F32" s="7"/>
      <c r="H32" s="8">
        <f>H26+H28</f>
        <v>280.2970930662602</v>
      </c>
      <c r="I32" s="15">
        <v>336.32</v>
      </c>
    </row>
    <row r="33" spans="8:9" ht="12.75">
      <c r="H33" s="8"/>
      <c r="I33" s="15"/>
    </row>
    <row r="34" spans="2:9" ht="12.75">
      <c r="B34" t="s">
        <v>38</v>
      </c>
      <c r="H34" s="8"/>
      <c r="I34" s="15"/>
    </row>
    <row r="35" spans="3:9" ht="12.75">
      <c r="C35" t="s">
        <v>39</v>
      </c>
      <c r="H35" s="8">
        <f>H9-H26</f>
        <v>144.67786628333326</v>
      </c>
      <c r="I35" s="15">
        <v>88.65</v>
      </c>
    </row>
    <row r="36" spans="3:9" ht="12.75">
      <c r="C36" t="s">
        <v>40</v>
      </c>
      <c r="H36" s="8">
        <f>H9-H32</f>
        <v>82.8262402670731</v>
      </c>
      <c r="I36" s="15">
        <v>26.8</v>
      </c>
    </row>
    <row r="38" spans="5:10" ht="18">
      <c r="E38" s="23" t="s">
        <v>52</v>
      </c>
      <c r="F38" s="23"/>
      <c r="G38" s="23"/>
      <c r="H38" s="23"/>
      <c r="I38" s="23"/>
      <c r="J38" s="23"/>
    </row>
    <row r="39" spans="5:10" ht="12.75">
      <c r="E39" s="24" t="s">
        <v>53</v>
      </c>
      <c r="F39" s="24"/>
      <c r="G39" s="24"/>
      <c r="H39" s="24"/>
      <c r="I39" s="24"/>
      <c r="J39" s="24"/>
    </row>
    <row r="40" spans="5:10" ht="13.5" thickBot="1">
      <c r="E40" s="25"/>
      <c r="F40" s="25"/>
      <c r="G40" s="25"/>
      <c r="H40" s="25"/>
      <c r="I40" s="25"/>
      <c r="J40" s="25"/>
    </row>
    <row r="41" spans="5:10" ht="15">
      <c r="E41" s="26" t="s">
        <v>54</v>
      </c>
      <c r="F41" s="27" t="s">
        <v>55</v>
      </c>
      <c r="G41" s="28"/>
      <c r="H41" s="28"/>
      <c r="I41" s="28"/>
      <c r="J41" s="28"/>
    </row>
    <row r="42" spans="5:10" ht="15.75" thickBot="1">
      <c r="E42" s="29" t="s">
        <v>56</v>
      </c>
      <c r="F42" s="30">
        <f>G42-5</f>
        <v>78.56666666666666</v>
      </c>
      <c r="G42" s="30">
        <f>H42-5</f>
        <v>83.56666666666666</v>
      </c>
      <c r="H42" s="30">
        <f>G7</f>
        <v>88.56666666666666</v>
      </c>
      <c r="I42" s="30">
        <f>H42+5</f>
        <v>93.56666666666666</v>
      </c>
      <c r="J42" s="30">
        <f>I42+5</f>
        <v>98.56666666666666</v>
      </c>
    </row>
    <row r="43" spans="5:10" ht="12.75">
      <c r="E43" s="31">
        <f>E44-0.5</f>
        <v>2.5999999999999996</v>
      </c>
      <c r="F43" s="32">
        <f>F$42*$E43+$H$8-SUM($H$12:$H$22)-$G$23*$E43-$G$24*$E43-$H$25</f>
        <v>-1.5421337166667115</v>
      </c>
      <c r="G43" s="32">
        <f>G$42*$E43+$H$8-SUM($H$12:$H$22)-$G$23*$E43-$G$24*$E43-$H$25</f>
        <v>11.457866283333287</v>
      </c>
      <c r="H43" s="32">
        <f>H$42*$E43+$H$8-SUM($H$12:$H$22)-$G$23*$E43-$G$24*$E43-$H$25</f>
        <v>24.45786628333329</v>
      </c>
      <c r="I43" s="32">
        <f>I$42*$E43+$H$8-SUM($H$12:$H$22)-$G$23*$E43-$G$24*$E43-$H$25</f>
        <v>37.45786628333329</v>
      </c>
      <c r="J43" s="32">
        <f>J$42*$E43+$H$8-SUM($H$12:$H$22)-$G$23*$E43-$G$24*$E43-$H$25</f>
        <v>50.45786628333332</v>
      </c>
    </row>
    <row r="44" spans="5:10" ht="12.75">
      <c r="E44" s="31">
        <f>E45-0.5</f>
        <v>3.0999999999999996</v>
      </c>
      <c r="F44" s="32">
        <f aca="true" t="shared" si="0" ref="F44:J49">F$42*$E44+$H$8-SUM($H$12:$H$22)-$G$23*$E44-$G$24*$E44-$H$25</f>
        <v>33.53119961666662</v>
      </c>
      <c r="G44" s="32">
        <f t="shared" si="0"/>
        <v>49.03119961666661</v>
      </c>
      <c r="H44" s="32">
        <f t="shared" si="0"/>
        <v>64.53119961666661</v>
      </c>
      <c r="I44" s="32">
        <f t="shared" si="0"/>
        <v>80.03119961666661</v>
      </c>
      <c r="J44" s="32">
        <f t="shared" si="0"/>
        <v>95.53119961666661</v>
      </c>
    </row>
    <row r="45" spans="5:10" ht="12.75">
      <c r="E45" s="31">
        <f>E46-0.5</f>
        <v>3.5999999999999996</v>
      </c>
      <c r="F45" s="32">
        <f t="shared" si="0"/>
        <v>68.60453294999998</v>
      </c>
      <c r="G45" s="32">
        <f t="shared" si="0"/>
        <v>86.60453294999998</v>
      </c>
      <c r="H45" s="32">
        <f t="shared" si="0"/>
        <v>104.60453294999998</v>
      </c>
      <c r="I45" s="32">
        <f t="shared" si="0"/>
        <v>122.60453294999996</v>
      </c>
      <c r="J45" s="32">
        <f t="shared" si="0"/>
        <v>140.60453294999996</v>
      </c>
    </row>
    <row r="46" spans="5:10" ht="12.75">
      <c r="E46" s="31">
        <f>E7</f>
        <v>4.1</v>
      </c>
      <c r="F46" s="32">
        <f t="shared" si="0"/>
        <v>103.67786628333329</v>
      </c>
      <c r="G46" s="32">
        <f t="shared" si="0"/>
        <v>124.17786628333326</v>
      </c>
      <c r="H46" s="33">
        <f t="shared" si="0"/>
        <v>144.67786628333326</v>
      </c>
      <c r="I46" s="32">
        <f t="shared" si="0"/>
        <v>165.17786628333326</v>
      </c>
      <c r="J46" s="32">
        <f t="shared" si="0"/>
        <v>185.67786628333326</v>
      </c>
    </row>
    <row r="47" spans="5:10" ht="12.75">
      <c r="E47" s="31">
        <f>E46+0.5</f>
        <v>4.6</v>
      </c>
      <c r="F47" s="32">
        <f t="shared" si="0"/>
        <v>138.75119961666664</v>
      </c>
      <c r="G47" s="32">
        <f t="shared" si="0"/>
        <v>161.75119961666664</v>
      </c>
      <c r="H47" s="32">
        <f t="shared" si="0"/>
        <v>184.75119961666664</v>
      </c>
      <c r="I47" s="32">
        <f t="shared" si="0"/>
        <v>207.75119961666664</v>
      </c>
      <c r="J47" s="32">
        <f t="shared" si="0"/>
        <v>230.75119961666664</v>
      </c>
    </row>
    <row r="48" spans="5:10" ht="12.75">
      <c r="E48" s="31">
        <f>E47+0.5</f>
        <v>5.1</v>
      </c>
      <c r="F48" s="32">
        <f t="shared" si="0"/>
        <v>173.82453294999993</v>
      </c>
      <c r="G48" s="32">
        <f t="shared" si="0"/>
        <v>199.32453294999993</v>
      </c>
      <c r="H48" s="32">
        <f t="shared" si="0"/>
        <v>224.82453294999993</v>
      </c>
      <c r="I48" s="32">
        <f t="shared" si="0"/>
        <v>250.32453294999996</v>
      </c>
      <c r="J48" s="32">
        <f t="shared" si="0"/>
        <v>275.82453295</v>
      </c>
    </row>
    <row r="49" spans="5:10" ht="12.75">
      <c r="E49" s="31">
        <f>E48+0.5</f>
        <v>5.6</v>
      </c>
      <c r="F49" s="32">
        <f t="shared" si="0"/>
        <v>208.8978662833333</v>
      </c>
      <c r="G49" s="32">
        <f t="shared" si="0"/>
        <v>236.8978662833333</v>
      </c>
      <c r="H49" s="32">
        <f t="shared" si="0"/>
        <v>264.8978662833333</v>
      </c>
      <c r="I49" s="32">
        <f t="shared" si="0"/>
        <v>292.89786628333326</v>
      </c>
      <c r="J49" s="32">
        <f t="shared" si="0"/>
        <v>320.89786628333326</v>
      </c>
    </row>
    <row r="50" ht="12.75">
      <c r="I50" s="8"/>
    </row>
    <row r="51" spans="2:9" ht="12.75">
      <c r="B51" t="s">
        <v>41</v>
      </c>
      <c r="I51" s="8"/>
    </row>
    <row r="52" spans="3:9" ht="12.75">
      <c r="C52" t="s">
        <v>42</v>
      </c>
      <c r="I52" s="8"/>
    </row>
    <row r="53" spans="3:9" ht="12.75">
      <c r="C53" t="s">
        <v>43</v>
      </c>
      <c r="I53" s="8"/>
    </row>
    <row r="54" ht="12.75">
      <c r="C54" t="s">
        <v>44</v>
      </c>
    </row>
    <row r="55" ht="12.75">
      <c r="C55" t="s">
        <v>45</v>
      </c>
    </row>
    <row r="57" ht="12.75">
      <c r="B57" t="s">
        <v>51</v>
      </c>
    </row>
  </sheetData>
  <mergeCells count="9">
    <mergeCell ref="E38:J38"/>
    <mergeCell ref="E39:J39"/>
    <mergeCell ref="F41:J4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2006-09-15T16:12:03Z</cp:lastPrinted>
  <dcterms:created xsi:type="dcterms:W3CDTF">2006-03-13T23:15:48Z</dcterms:created>
  <dcterms:modified xsi:type="dcterms:W3CDTF">2006-11-08T21:40:22Z</dcterms:modified>
  <cp:category/>
  <cp:version/>
  <cp:contentType/>
  <cp:contentStatus/>
</cp:coreProperties>
</file>