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<sst xmlns="http://schemas.openxmlformats.org/spreadsheetml/2006/main" count="86" uniqueCount="68">
  <si>
    <t>Cache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</si>
  <si>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</si>
  <si>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</si>
  <si>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</si>
  <si>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</si>
  <si>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</si>
  <si>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</si>
  <si>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</si>
  <si>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</si>
  <si>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</si>
  <si>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</si>
  <si>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</si>
  <si>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</si>
  <si>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</si>
  <si>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</si>
  <si>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</si>
  <si>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</si>
  <si>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</si>
  <si>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</si>
  <si>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</si>
  <si>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</si>
  <si>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</si>
  <si>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</si>
  <si>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</si>
  <si>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</si>
  <si>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</si>
  <si>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</si>
  <si>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</si>
  <si>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</si>
  <si>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</si>
  <si>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</si>
  <si>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</si>
  <si>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</si>
  <si>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</si>
  <si>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</si>
  <si>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</si>
  <si>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</si>
  <si>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</si>
  <si>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</si>
  <si>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</si>
  <si>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</si>
  <si>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</si>
  <si>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</si>
  <si>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</si>
  <si>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 insurance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</si>
  <si>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</si>
  <si>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</si>
  <si>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</si>
  <si>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</si>
  <si>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</si>
  <si>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</si>
  <si>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</si>
  <si>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late April and harvested in early July.</t>
  </si>
  <si>
    <t>2. Interest computed on land preparation and planting costs for 10 months and fertilization/herbicide/irrigation costs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</si>
  <si>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</si>
  <si>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</si>
  <si>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</si>
  <si>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</si>
  <si>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</si>
  <si>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</si>
  <si>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</si>
  <si>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</si>
  <si>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E. Bruce Godfrey, Cody Bingham and Clark Israelsen</t>
  </si>
  <si>
    <t>Net returns per acre above operating costs</t>
  </si>
  <si>
    <t>Yield</t>
  </si>
  <si>
    <t>Selling Price ($/ton)</t>
  </si>
  <si>
    <t>(Ton/Ac)</t>
  </si>
  <si>
    <t>Breakeven Table - Oat Hay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</si>
</sst>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0_);_(* \(#,##0.00\);_(* &quot;-&quot;?_);_(@_)"/>
    <numFmt numFmtId="177" formatCode="0.0000"/>
    <numFmt numFmtId="178" formatCode="0.000"/>
    <numFmt numFmtId="179" formatCode="0.000000"/>
    <numFmt numFmtId="180" formatCode="0.00000"/>
    <numFmt numFmtId="181" formatCode="#,##0.0_);\(#,##0.0\)"/>
    <numFmt numFmtId="182" formatCode="#,##0.0"/>
    <numFmt numFmtId="183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7" fontId="0" fillId="0" borderId="0" xfId="17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56</v>
      </c>
    </row>
    <row r="2" spans="1:9" ht="15">
      <c r="A2" s="1" t="s">
        <v>57</v>
      </c>
      <c r="H2" s="19" t="s">
        <v>60</v>
      </c>
      <c r="I2" s="19"/>
    </row>
    <row r="3" ht="15.75">
      <c r="B3" s="2" t="s">
        <v>61</v>
      </c>
    </row>
    <row r="4" spans="1:2" ht="15.75">
      <c r="A4" s="3"/>
      <c r="B4" s="2" t="s">
        <v>0</v>
      </c>
    </row>
    <row r="5" spans="5:9" ht="12.75">
      <c r="E5" s="22" t="s">
        <v>1</v>
      </c>
      <c r="F5" s="20" t="s">
        <v>2</v>
      </c>
      <c r="G5" s="22" t="s">
        <v>3</v>
      </c>
      <c r="H5" s="20" t="s">
        <v>4</v>
      </c>
      <c r="I5" s="20" t="s">
        <v>59</v>
      </c>
    </row>
    <row r="6" spans="2:9" ht="12.75">
      <c r="B6" s="4" t="s">
        <v>5</v>
      </c>
      <c r="E6" s="23"/>
      <c r="F6" s="21"/>
      <c r="G6" s="23"/>
      <c r="H6" s="21"/>
      <c r="I6" s="21"/>
    </row>
    <row r="7" spans="3:9" ht="12.75">
      <c r="C7" t="s">
        <v>6</v>
      </c>
      <c r="E7" s="5">
        <v>2.5</v>
      </c>
      <c r="F7" s="6" t="s">
        <v>7</v>
      </c>
      <c r="G7" s="7">
        <v>67.66666666666667</v>
      </c>
      <c r="H7" s="7">
        <f>E7*G7</f>
        <v>169.16666666666669</v>
      </c>
      <c r="I7" s="17">
        <v>169.17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7">
        <v>0</v>
      </c>
    </row>
    <row r="9" spans="4:9" ht="12.75">
      <c r="D9" s="9" t="s">
        <v>10</v>
      </c>
      <c r="E9" s="8"/>
      <c r="F9" s="6"/>
      <c r="G9" s="7"/>
      <c r="H9" s="7">
        <f>H7+H8</f>
        <v>169.16666666666669</v>
      </c>
      <c r="I9" s="17">
        <v>169.17</v>
      </c>
    </row>
    <row r="10" spans="2:9" ht="12.75">
      <c r="B10" s="4" t="s">
        <v>11</v>
      </c>
      <c r="E10" s="8"/>
      <c r="F10" s="6"/>
      <c r="G10" s="7"/>
      <c r="H10" s="7"/>
      <c r="I10" s="17"/>
    </row>
    <row r="11" spans="3:9" ht="12.75">
      <c r="C11" t="s">
        <v>12</v>
      </c>
      <c r="E11" s="8"/>
      <c r="F11" s="6"/>
      <c r="G11" s="7"/>
      <c r="H11" s="7"/>
      <c r="I11" s="17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7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3.6392233333333333</v>
      </c>
      <c r="H13" s="7">
        <f t="shared" si="0"/>
        <v>3.6392233333333333</v>
      </c>
      <c r="I13" s="17">
        <v>3.64</v>
      </c>
    </row>
    <row r="14" spans="4:9" ht="12.75">
      <c r="D14" t="s">
        <v>16</v>
      </c>
      <c r="E14" s="10">
        <v>1</v>
      </c>
      <c r="F14" s="6" t="s">
        <v>14</v>
      </c>
      <c r="G14" s="7">
        <v>3.3428627142857144</v>
      </c>
      <c r="H14" s="7">
        <f t="shared" si="0"/>
        <v>3.3428627142857144</v>
      </c>
      <c r="I14" s="17">
        <v>3.34</v>
      </c>
    </row>
    <row r="15" spans="4:9" ht="12.75">
      <c r="D15" t="s">
        <v>17</v>
      </c>
      <c r="E15" s="10">
        <v>1</v>
      </c>
      <c r="F15" s="6" t="s">
        <v>14</v>
      </c>
      <c r="G15" s="7">
        <v>3.7347136249999995</v>
      </c>
      <c r="H15" s="7">
        <f t="shared" si="0"/>
        <v>3.7347136249999995</v>
      </c>
      <c r="I15" s="17">
        <v>3.73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 t="shared" si="0"/>
        <v>2.962504875</v>
      </c>
      <c r="I16" s="17">
        <v>2.96</v>
      </c>
    </row>
    <row r="17" spans="3:9" ht="12.75">
      <c r="C17" t="s">
        <v>19</v>
      </c>
      <c r="E17" s="11">
        <v>90</v>
      </c>
      <c r="F17" s="6" t="s">
        <v>20</v>
      </c>
      <c r="G17" s="7">
        <v>0.17</v>
      </c>
      <c r="H17" s="7">
        <f t="shared" si="0"/>
        <v>15.3</v>
      </c>
      <c r="I17" s="17">
        <v>15.3</v>
      </c>
    </row>
    <row r="18" spans="3:9" ht="12.75">
      <c r="C18" t="s">
        <v>21</v>
      </c>
      <c r="E18" s="8"/>
      <c r="F18" s="6"/>
      <c r="G18" s="7"/>
      <c r="H18" s="7"/>
      <c r="I18" s="17"/>
    </row>
    <row r="19" spans="4:9" ht="12.75">
      <c r="D19" t="s">
        <v>22</v>
      </c>
      <c r="E19" s="10">
        <v>294</v>
      </c>
      <c r="F19" s="6" t="s">
        <v>20</v>
      </c>
      <c r="G19" s="7">
        <v>0.1785</v>
      </c>
      <c r="H19" s="7">
        <f>E19*G19</f>
        <v>52.479</v>
      </c>
      <c r="I19" s="17">
        <v>52.48</v>
      </c>
    </row>
    <row r="20" spans="4:9" ht="12.75">
      <c r="D20" t="s">
        <v>23</v>
      </c>
      <c r="E20" s="10">
        <v>48</v>
      </c>
      <c r="F20" s="6" t="s">
        <v>20</v>
      </c>
      <c r="G20" s="7">
        <v>0.1785</v>
      </c>
      <c r="H20" s="7">
        <f>E20*G20</f>
        <v>8.568</v>
      </c>
      <c r="I20" s="17">
        <v>8.57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7">
        <v>7.82</v>
      </c>
    </row>
    <row r="22" spans="3:9" ht="12.75">
      <c r="C22" t="s">
        <v>25</v>
      </c>
      <c r="E22" s="8"/>
      <c r="F22" s="6"/>
      <c r="G22" s="7"/>
      <c r="H22" s="7"/>
      <c r="I22" s="17"/>
    </row>
    <row r="23" spans="4:9" ht="12.75">
      <c r="D23" t="s">
        <v>26</v>
      </c>
      <c r="E23" s="8">
        <v>1.25</v>
      </c>
      <c r="F23" s="6" t="s">
        <v>27</v>
      </c>
      <c r="G23" s="7">
        <v>2.7495</v>
      </c>
      <c r="H23" s="7">
        <f>E23*G23</f>
        <v>3.4368749999999997</v>
      </c>
      <c r="I23" s="17">
        <v>3.44</v>
      </c>
    </row>
    <row r="24" spans="4:9" ht="12.75">
      <c r="D24" t="s">
        <v>24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7">
        <v>7.82</v>
      </c>
    </row>
    <row r="25" spans="3:9" ht="12.75">
      <c r="C25" t="s">
        <v>28</v>
      </c>
      <c r="E25" s="10">
        <v>3</v>
      </c>
      <c r="F25" s="6" t="s">
        <v>29</v>
      </c>
      <c r="G25" s="7"/>
      <c r="H25" s="7"/>
      <c r="I25" s="17"/>
    </row>
    <row r="26" spans="4:9" ht="12.75">
      <c r="D26" t="s">
        <v>30</v>
      </c>
      <c r="E26" s="8">
        <v>1</v>
      </c>
      <c r="F26" s="6" t="s">
        <v>31</v>
      </c>
      <c r="G26" s="7">
        <v>10</v>
      </c>
      <c r="H26" s="7">
        <f>E26*G26</f>
        <v>10</v>
      </c>
      <c r="I26" s="17">
        <v>10</v>
      </c>
    </row>
    <row r="27" spans="4:9" ht="12.75">
      <c r="D27" t="s">
        <v>32</v>
      </c>
      <c r="E27" s="10">
        <v>1</v>
      </c>
      <c r="F27" s="6" t="s">
        <v>33</v>
      </c>
      <c r="G27" s="7">
        <v>10</v>
      </c>
      <c r="H27" s="7">
        <f>E27*G27</f>
        <v>10</v>
      </c>
      <c r="I27" s="17">
        <v>10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7">
        <v>2.3</v>
      </c>
    </row>
    <row r="29" spans="4:9" ht="12.75">
      <c r="D29" t="s">
        <v>35</v>
      </c>
      <c r="E29" s="10">
        <v>22.6</v>
      </c>
      <c r="F29" s="6" t="s">
        <v>36</v>
      </c>
      <c r="G29" s="7">
        <v>0</v>
      </c>
      <c r="H29" s="7">
        <f>E29*G29</f>
        <v>0</v>
      </c>
      <c r="I29" s="17">
        <v>0</v>
      </c>
    </row>
    <row r="30" spans="3:9" ht="12.75">
      <c r="C30" t="s">
        <v>37</v>
      </c>
      <c r="E30" s="8"/>
      <c r="F30" s="6"/>
      <c r="G30" s="7"/>
      <c r="H30" s="7"/>
      <c r="I30" s="17"/>
    </row>
    <row r="31" spans="4:9" ht="12.75">
      <c r="D31" t="s">
        <v>38</v>
      </c>
      <c r="E31" s="10">
        <v>1</v>
      </c>
      <c r="F31" s="6" t="s">
        <v>14</v>
      </c>
      <c r="G31" s="7">
        <v>4.034285061728395</v>
      </c>
      <c r="H31" s="7">
        <f>E31*G31</f>
        <v>4.034285061728395</v>
      </c>
      <c r="I31" s="17">
        <v>4.03</v>
      </c>
    </row>
    <row r="32" spans="4:9" ht="12.75">
      <c r="D32" t="s">
        <v>39</v>
      </c>
      <c r="E32" s="10">
        <v>1</v>
      </c>
      <c r="F32" s="6" t="s">
        <v>14</v>
      </c>
      <c r="G32" s="7">
        <v>1.3922788008130083</v>
      </c>
      <c r="H32" s="7">
        <f>E32*G32</f>
        <v>1.3922788008130083</v>
      </c>
      <c r="I32" s="17">
        <v>1.39</v>
      </c>
    </row>
    <row r="33" spans="4:9" ht="12.75">
      <c r="D33" t="s">
        <v>40</v>
      </c>
      <c r="E33" s="18">
        <v>2.5</v>
      </c>
      <c r="F33" s="6" t="s">
        <v>7</v>
      </c>
      <c r="G33" s="7">
        <v>4.79</v>
      </c>
      <c r="H33" s="7">
        <f>E33*G33</f>
        <v>11.975</v>
      </c>
      <c r="I33" s="17">
        <v>11.98</v>
      </c>
    </row>
    <row r="34" spans="4:9" ht="12.75">
      <c r="D34" t="s">
        <v>41</v>
      </c>
      <c r="E34" s="18">
        <v>2.5</v>
      </c>
      <c r="F34" s="16" t="s">
        <v>7</v>
      </c>
      <c r="G34" s="7">
        <v>3.63</v>
      </c>
      <c r="H34" s="7">
        <f>E34*G34</f>
        <v>9.075</v>
      </c>
      <c r="I34" s="17">
        <v>9.08</v>
      </c>
    </row>
    <row r="35" spans="3:9" ht="12.75">
      <c r="C35" t="s">
        <v>42</v>
      </c>
      <c r="E35" s="12"/>
      <c r="F35" s="6"/>
      <c r="G35" s="13">
        <v>0.0761</v>
      </c>
      <c r="H35" s="7">
        <f>SUM(H12:H17)*G35*(10/12)+SUM(H19:H29)*G35*(4/12)</f>
        <v>4.8090767429476875</v>
      </c>
      <c r="I35" s="17">
        <v>4.81</v>
      </c>
    </row>
    <row r="36" spans="4:9" ht="12.75">
      <c r="D36" s="9" t="s">
        <v>10</v>
      </c>
      <c r="E36" s="8"/>
      <c r="F36" s="6"/>
      <c r="H36" s="7">
        <f>SUM(H12:H35)</f>
        <v>168.57297600676668</v>
      </c>
      <c r="I36" s="17">
        <v>168.57</v>
      </c>
    </row>
    <row r="37" spans="5:9" ht="12.75">
      <c r="E37" s="8"/>
      <c r="F37" s="6"/>
      <c r="H37" s="7"/>
      <c r="I37" s="17"/>
    </row>
    <row r="38" spans="2:9" ht="12.75">
      <c r="B38" t="s">
        <v>43</v>
      </c>
      <c r="E38" s="8"/>
      <c r="F38" s="6"/>
      <c r="H38" s="7">
        <f>SUM(H39:H41)</f>
        <v>98.95959156790028</v>
      </c>
      <c r="I38" s="17">
        <v>98.96</v>
      </c>
    </row>
    <row r="39" spans="3:9" ht="12.75">
      <c r="C39" t="s">
        <v>44</v>
      </c>
      <c r="E39" s="10">
        <v>1</v>
      </c>
      <c r="F39" s="6" t="s">
        <v>14</v>
      </c>
      <c r="G39" s="14">
        <v>2</v>
      </c>
      <c r="H39" s="7">
        <f>E39*G39</f>
        <v>2</v>
      </c>
      <c r="I39" s="17">
        <v>2</v>
      </c>
    </row>
    <row r="40" spans="3:9" ht="12.75">
      <c r="C40" t="s">
        <v>45</v>
      </c>
      <c r="E40" s="10">
        <v>1</v>
      </c>
      <c r="F40" s="6" t="s">
        <v>14</v>
      </c>
      <c r="G40" s="14">
        <v>88.70959156790028</v>
      </c>
      <c r="H40" s="7">
        <f>E40*G40</f>
        <v>88.70959156790028</v>
      </c>
      <c r="I40" s="17">
        <v>88.71</v>
      </c>
    </row>
    <row r="41" spans="3:9" ht="12.75">
      <c r="C41" s="15" t="s">
        <v>46</v>
      </c>
      <c r="E41" s="10">
        <v>1</v>
      </c>
      <c r="F41" s="6" t="s">
        <v>14</v>
      </c>
      <c r="G41" s="14">
        <v>8.25</v>
      </c>
      <c r="H41" s="7">
        <f>E41*G41</f>
        <v>8.25</v>
      </c>
      <c r="I41" s="17">
        <v>8.25</v>
      </c>
    </row>
    <row r="42" spans="4:9" ht="12.75">
      <c r="D42" s="9" t="s">
        <v>47</v>
      </c>
      <c r="F42" s="6"/>
      <c r="H42" s="7">
        <f>H36+H38</f>
        <v>267.5325675746669</v>
      </c>
      <c r="I42" s="17">
        <v>267.53</v>
      </c>
    </row>
    <row r="43" spans="8:9" ht="12.75">
      <c r="H43" s="7"/>
      <c r="I43" s="17"/>
    </row>
    <row r="44" spans="2:9" ht="12.75">
      <c r="B44" t="s">
        <v>48</v>
      </c>
      <c r="H44" s="7"/>
      <c r="I44" s="17"/>
    </row>
    <row r="45" spans="3:9" ht="12.75">
      <c r="C45" t="s">
        <v>49</v>
      </c>
      <c r="H45" s="7">
        <f>H9-H36</f>
        <v>0.5936906599000054</v>
      </c>
      <c r="I45" s="17">
        <v>0.59</v>
      </c>
    </row>
    <row r="46" spans="3:9" ht="12.75">
      <c r="C46" t="s">
        <v>50</v>
      </c>
      <c r="H46" s="7">
        <f>H9-H42</f>
        <v>-98.36590090800024</v>
      </c>
      <c r="I46" s="17">
        <v>-98.37</v>
      </c>
    </row>
    <row r="48" spans="5:10" ht="18">
      <c r="E48" s="24" t="s">
        <v>67</v>
      </c>
      <c r="F48" s="24"/>
      <c r="G48" s="24"/>
      <c r="H48" s="24"/>
      <c r="I48" s="24"/>
      <c r="J48" s="24"/>
    </row>
    <row r="49" spans="5:10" ht="12.75">
      <c r="E49" s="25" t="s">
        <v>63</v>
      </c>
      <c r="F49" s="25"/>
      <c r="G49" s="25"/>
      <c r="H49" s="25"/>
      <c r="I49" s="25"/>
      <c r="J49" s="25"/>
    </row>
    <row r="50" spans="5:10" ht="13.5" thickBot="1">
      <c r="E50" s="26"/>
      <c r="F50" s="26"/>
      <c r="G50" s="26"/>
      <c r="H50" s="26"/>
      <c r="I50" s="26"/>
      <c r="J50" s="26"/>
    </row>
    <row r="51" spans="5:10" ht="15">
      <c r="E51" s="27" t="s">
        <v>64</v>
      </c>
      <c r="F51" s="28" t="s">
        <v>65</v>
      </c>
      <c r="G51" s="29"/>
      <c r="H51" s="29"/>
      <c r="I51" s="29"/>
      <c r="J51" s="29"/>
    </row>
    <row r="52" spans="5:10" ht="15.75" thickBot="1">
      <c r="E52" s="30" t="s">
        <v>66</v>
      </c>
      <c r="F52" s="31">
        <f>G52-5</f>
        <v>57.66666666666667</v>
      </c>
      <c r="G52" s="31">
        <f>H52-5</f>
        <v>62.66666666666667</v>
      </c>
      <c r="H52" s="31">
        <f>G7</f>
        <v>67.66666666666667</v>
      </c>
      <c r="I52" s="31">
        <f>H52+5</f>
        <v>72.66666666666667</v>
      </c>
      <c r="J52" s="31">
        <f>I52+5</f>
        <v>77.66666666666667</v>
      </c>
    </row>
    <row r="53" spans="5:10" ht="12.75">
      <c r="E53" s="32">
        <f>E54-0.5</f>
        <v>1</v>
      </c>
      <c r="F53" s="33">
        <f>F$52*$E53+$H$8-(SUM($H$12:$H$32)+$G$33*$E53+$G$34*$E53+SUM($H$35))</f>
        <v>-98.27630934010001</v>
      </c>
      <c r="G53" s="33">
        <f>G$52*$E53+$H$8-(SUM($H$12:$H$32)+$G$33*$E53+$G$34*$E53+SUM($H$35))</f>
        <v>-93.27630934010001</v>
      </c>
      <c r="H53" s="33">
        <f>H$52*$E53+$H$8-(SUM($H$12:$H$32)+$G$33*$E53+$G$34*$E53+SUM($H$35))</f>
        <v>-88.27630934010001</v>
      </c>
      <c r="I53" s="33">
        <f>I$52*$E53+$H$8-(SUM($H$12:$H$32)+$G$33*$E53+$G$34*$E53+SUM($H$35))</f>
        <v>-83.27630934010001</v>
      </c>
      <c r="J53" s="33">
        <f>J$52*$E53+$H$8-(SUM($H$12:$H$32)+$G$33*$E53+$G$34*$E53+SUM($H$35))</f>
        <v>-78.27630934010001</v>
      </c>
    </row>
    <row r="54" spans="5:10" ht="12.75">
      <c r="E54" s="32">
        <f>E55-0.5</f>
        <v>1.5</v>
      </c>
      <c r="F54" s="33">
        <f aca="true" t="shared" si="1" ref="F54:J59">F$52*$E54+$H$8-(SUM($H$12:$H$32)+$G$33*$E54+$G$34*$E54+SUM($H$35))</f>
        <v>-73.65297600676669</v>
      </c>
      <c r="G54" s="33">
        <f t="shared" si="1"/>
        <v>-66.15297600676669</v>
      </c>
      <c r="H54" s="33">
        <f t="shared" si="1"/>
        <v>-58.65297600676669</v>
      </c>
      <c r="I54" s="33">
        <f t="shared" si="1"/>
        <v>-51.15297600676669</v>
      </c>
      <c r="J54" s="33">
        <f t="shared" si="1"/>
        <v>-43.65297600676669</v>
      </c>
    </row>
    <row r="55" spans="5:10" ht="12.75">
      <c r="E55" s="32">
        <f>E56-0.5</f>
        <v>2</v>
      </c>
      <c r="F55" s="33">
        <f t="shared" si="1"/>
        <v>-49.02964267343336</v>
      </c>
      <c r="G55" s="33">
        <f t="shared" si="1"/>
        <v>-39.02964267343336</v>
      </c>
      <c r="H55" s="33">
        <f t="shared" si="1"/>
        <v>-29.029642673433358</v>
      </c>
      <c r="I55" s="33">
        <f t="shared" si="1"/>
        <v>-19.029642673433358</v>
      </c>
      <c r="J55" s="33">
        <f t="shared" si="1"/>
        <v>-9.029642673433358</v>
      </c>
    </row>
    <row r="56" spans="5:10" ht="12.75">
      <c r="E56" s="32">
        <f>E7</f>
        <v>2.5</v>
      </c>
      <c r="F56" s="33">
        <f t="shared" si="1"/>
        <v>-24.406309340099995</v>
      </c>
      <c r="G56" s="33">
        <f t="shared" si="1"/>
        <v>-11.906309340099995</v>
      </c>
      <c r="H56" s="34">
        <f t="shared" si="1"/>
        <v>0.5936906599000054</v>
      </c>
      <c r="I56" s="33">
        <f t="shared" si="1"/>
        <v>13.093690659900005</v>
      </c>
      <c r="J56" s="33">
        <f t="shared" si="1"/>
        <v>25.593690659900005</v>
      </c>
    </row>
    <row r="57" spans="5:10" ht="12.75">
      <c r="E57" s="32">
        <f>E56+0.5</f>
        <v>3</v>
      </c>
      <c r="F57" s="33">
        <f t="shared" si="1"/>
        <v>0.21702399323328336</v>
      </c>
      <c r="G57" s="33">
        <f t="shared" si="1"/>
        <v>15.217023993233283</v>
      </c>
      <c r="H57" s="33">
        <f t="shared" si="1"/>
        <v>30.217023993233283</v>
      </c>
      <c r="I57" s="33">
        <f t="shared" si="1"/>
        <v>45.21702399323328</v>
      </c>
      <c r="J57" s="33">
        <f t="shared" si="1"/>
        <v>60.21702399323328</v>
      </c>
    </row>
    <row r="58" spans="5:10" ht="12.75">
      <c r="E58" s="32">
        <f>E57+0.5</f>
        <v>3.5</v>
      </c>
      <c r="F58" s="33">
        <f t="shared" si="1"/>
        <v>24.840357326566618</v>
      </c>
      <c r="G58" s="33">
        <f t="shared" si="1"/>
        <v>42.34035732656662</v>
      </c>
      <c r="H58" s="33">
        <f t="shared" si="1"/>
        <v>59.84035732656662</v>
      </c>
      <c r="I58" s="33">
        <f t="shared" si="1"/>
        <v>77.34035732656662</v>
      </c>
      <c r="J58" s="33">
        <f t="shared" si="1"/>
        <v>94.84035732656665</v>
      </c>
    </row>
    <row r="59" spans="5:10" ht="12.75">
      <c r="E59" s="32">
        <f>E58+0.5</f>
        <v>4</v>
      </c>
      <c r="F59" s="33">
        <f t="shared" si="1"/>
        <v>49.46369065989998</v>
      </c>
      <c r="G59" s="33">
        <f t="shared" si="1"/>
        <v>69.46369065989998</v>
      </c>
      <c r="H59" s="33">
        <f t="shared" si="1"/>
        <v>89.46369065989998</v>
      </c>
      <c r="I59" s="33">
        <f t="shared" si="1"/>
        <v>109.46369065989998</v>
      </c>
      <c r="J59" s="33">
        <f t="shared" si="1"/>
        <v>129.46369065989998</v>
      </c>
    </row>
    <row r="61" ht="12.75">
      <c r="B61" t="s">
        <v>51</v>
      </c>
    </row>
    <row r="62" ht="12.75">
      <c r="C62" t="s">
        <v>52</v>
      </c>
    </row>
    <row r="63" ht="12.75">
      <c r="C63" t="s">
        <v>53</v>
      </c>
    </row>
    <row r="64" ht="12.75">
      <c r="C64" t="s">
        <v>54</v>
      </c>
    </row>
    <row r="65" ht="12.75">
      <c r="C65" t="s">
        <v>58</v>
      </c>
    </row>
    <row r="66" ht="12.75">
      <c r="C66" t="s">
        <v>55</v>
      </c>
    </row>
    <row r="68" ht="12.75">
      <c r="B68" t="s">
        <v>62</v>
      </c>
    </row>
  </sheetData>
  <mergeCells count="9">
    <mergeCell ref="E48:J48"/>
    <mergeCell ref="E49:J49"/>
    <mergeCell ref="F51:J51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2006-09-15T15:45:09Z</cp:lastPrinted>
  <dcterms:created xsi:type="dcterms:W3CDTF">2006-03-10T22:58:00Z</dcterms:created>
  <dcterms:modified xsi:type="dcterms:W3CDTF">2006-11-03T14:47:33Z</dcterms:modified>
  <cp:category/>
  <cp:version/>
  <cp:contentType/>
  <cp:contentStatus/>
</cp:coreProperties>
</file>