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521" windowWidth="10140" windowHeight="11910" tabRatio="899" activeTab="0"/>
  </bookViews>
  <sheets>
    <sheet name="intro" sheetId="1" r:id="rId1"/>
    <sheet name="Ratio Analysis" sheetId="2" r:id="rId2"/>
    <sheet name="Cash Flow" sheetId="3" r:id="rId3"/>
    <sheet name="owners equity" sheetId="4" r:id="rId4"/>
    <sheet name="AGFRA Income" sheetId="5" r:id="rId5"/>
    <sheet name="trad incom" sheetId="6" r:id="rId6"/>
    <sheet name="beg bal" sheetId="7" r:id="rId7"/>
    <sheet name="end bal" sheetId="8" r:id="rId8"/>
    <sheet name="Sch. 1-5,11" sheetId="9" r:id="rId9"/>
    <sheet name="Sch. 6-8" sheetId="10" r:id="rId10"/>
    <sheet name="Sch. 12" sheetId="11" r:id="rId11"/>
    <sheet name="Sch. 9-10" sheetId="12" r:id="rId12"/>
    <sheet name="Sch. 13" sheetId="13" r:id="rId13"/>
    <sheet name="Sch. 14-15" sheetId="14" r:id="rId14"/>
    <sheet name="Sch. 16-20" sheetId="15" r:id="rId15"/>
    <sheet name="Sch. 21-26" sheetId="16" r:id="rId16"/>
  </sheets>
  <definedNames>
    <definedName name="_xlnm.Print_Area" localSheetId="2">'Cash Flow'!$A$1:$D$62</definedName>
    <definedName name="_xlnm.Print_Area" localSheetId="10">'Sch. 12'!$A$1:$P$40</definedName>
    <definedName name="_xlnm.Print_Area" localSheetId="12">'Sch. 13'!$A$1:$H$62</definedName>
    <definedName name="_xlnm.Print_Area" localSheetId="8">'Sch. 1-5,11'!$A$1:$O$112</definedName>
    <definedName name="_xlnm.Print_Area" localSheetId="14">'Sch. 16-20'!$A$1:$E$47</definedName>
    <definedName name="_xlnm.Print_Area" localSheetId="9">'Sch. 6-8'!$A$1:$Q$83</definedName>
    <definedName name="_xlnm.Print_Area" localSheetId="11">'Sch. 9-10'!$A$1:$N$100</definedName>
  </definedNames>
  <calcPr fullCalcOnLoad="1"/>
</workbook>
</file>

<file path=xl/comments13.xml><?xml version="1.0" encoding="utf-8"?>
<comments xmlns="http://schemas.openxmlformats.org/spreadsheetml/2006/main">
  <authors>
    <author>A satisfied Microsoft Office user</author>
    <author>briang</author>
  </authors>
  <commentList>
    <comment ref="D30" authorId="0">
      <text>
        <r>
          <rPr>
            <sz val="8"/>
            <rFont val="Tahoma"/>
            <family val="0"/>
          </rPr>
          <t>Insert Business Losses or deductibles</t>
        </r>
      </text>
    </comment>
    <comment ref="C32" authorId="0">
      <text>
        <r>
          <rPr>
            <sz val="8"/>
            <rFont val="Tahoma"/>
            <family val="0"/>
          </rPr>
          <t>Insert Tax Rate</t>
        </r>
      </text>
    </comment>
    <comment ref="D58" authorId="0">
      <text>
        <r>
          <rPr>
            <sz val="8"/>
            <rFont val="Tahoma"/>
            <family val="0"/>
          </rPr>
          <t xml:space="preserve">Insert Capital Gains (if any)
</t>
        </r>
      </text>
    </comment>
    <comment ref="D59" authorId="0">
      <text>
        <r>
          <rPr>
            <sz val="8"/>
            <rFont val="Tahoma"/>
            <family val="0"/>
          </rPr>
          <t xml:space="preserve">Insert Business losses or other deductibles
</t>
        </r>
      </text>
    </comment>
    <comment ref="C61" authorId="0">
      <text>
        <r>
          <rPr>
            <sz val="8"/>
            <rFont val="Tahoma"/>
            <family val="0"/>
          </rPr>
          <t xml:space="preserve">Insert Tax Rate
</t>
        </r>
      </text>
    </comment>
    <comment ref="D55" authorId="1">
      <text>
        <r>
          <rPr>
            <sz val="8"/>
            <rFont val="Tahoma"/>
            <family val="0"/>
          </rPr>
          <t xml:space="preserve">Insert taxable amount
</t>
        </r>
      </text>
    </comment>
    <comment ref="D56" authorId="1">
      <text>
        <r>
          <rPr>
            <sz val="8"/>
            <rFont val="Tahoma"/>
            <family val="0"/>
          </rPr>
          <t xml:space="preserve">Insert taxable amount
</t>
        </r>
      </text>
    </comment>
    <comment ref="H30" authorId="0">
      <text>
        <r>
          <rPr>
            <sz val="8"/>
            <rFont val="Tahoma"/>
            <family val="0"/>
          </rPr>
          <t>Insert Business Losses or deductibles</t>
        </r>
      </text>
    </comment>
    <comment ref="G32" authorId="0">
      <text>
        <r>
          <rPr>
            <sz val="8"/>
            <rFont val="Tahoma"/>
            <family val="0"/>
          </rPr>
          <t>Insert Tax Rate</t>
        </r>
      </text>
    </comment>
    <comment ref="H58" authorId="0">
      <text>
        <r>
          <rPr>
            <sz val="8"/>
            <rFont val="Tahoma"/>
            <family val="0"/>
          </rPr>
          <t xml:space="preserve">Insert Capital Gains (if any)
</t>
        </r>
      </text>
    </comment>
    <comment ref="H59" authorId="0">
      <text>
        <r>
          <rPr>
            <sz val="8"/>
            <rFont val="Tahoma"/>
            <family val="0"/>
          </rPr>
          <t xml:space="preserve">Insert Business losses or other deductibles
</t>
        </r>
      </text>
    </comment>
    <comment ref="G61" authorId="0">
      <text>
        <r>
          <rPr>
            <sz val="8"/>
            <rFont val="Tahoma"/>
            <family val="0"/>
          </rPr>
          <t xml:space="preserve">Insert Tax Rate
</t>
        </r>
      </text>
    </comment>
    <comment ref="H55" authorId="1">
      <text>
        <r>
          <rPr>
            <sz val="8"/>
            <rFont val="Tahoma"/>
            <family val="0"/>
          </rPr>
          <t xml:space="preserve">Insert taxable amount
</t>
        </r>
      </text>
    </comment>
    <comment ref="H56" authorId="1">
      <text>
        <r>
          <rPr>
            <sz val="8"/>
            <rFont val="Tahoma"/>
            <family val="0"/>
          </rPr>
          <t xml:space="preserve">Insert taxable amount
</t>
        </r>
      </text>
    </comment>
  </commentList>
</comments>
</file>

<file path=xl/comments14.xml><?xml version="1.0" encoding="utf-8"?>
<comments xmlns="http://schemas.openxmlformats.org/spreadsheetml/2006/main">
  <authors>
    <author>A satisfied Microsoft Office user</author>
  </authors>
  <commentList>
    <comment ref="E54" authorId="0">
      <text>
        <r>
          <rPr>
            <sz val="8"/>
            <rFont val="Tahoma"/>
            <family val="0"/>
          </rPr>
          <t xml:space="preserve">Insert Tax Rate
</t>
        </r>
      </text>
    </comment>
  </commentList>
</comments>
</file>

<file path=xl/comments16.xml><?xml version="1.0" encoding="utf-8"?>
<comments xmlns="http://schemas.openxmlformats.org/spreadsheetml/2006/main">
  <authors>
    <author>A satisfied Microsoft Office user</author>
  </authors>
  <commentList>
    <comment ref="D42" authorId="0">
      <text>
        <r>
          <rPr>
            <sz val="8"/>
            <rFont val="Tahoma"/>
            <family val="0"/>
          </rPr>
          <t>FIGURE PORTION DEFERRED TO FOLLOWING YEAR</t>
        </r>
      </text>
    </comment>
  </commentList>
</comments>
</file>

<file path=xl/sharedStrings.xml><?xml version="1.0" encoding="utf-8"?>
<sst xmlns="http://schemas.openxmlformats.org/spreadsheetml/2006/main" count="1001" uniqueCount="623">
  <si>
    <t>Name:</t>
  </si>
  <si>
    <t>Period Ending:</t>
  </si>
  <si>
    <t>Address:</t>
  </si>
  <si>
    <t>Phone:</t>
  </si>
  <si>
    <t>ASSETS</t>
  </si>
  <si>
    <t>LIABILITIES &amp; OWNER EQUITY</t>
  </si>
  <si>
    <t>Current Assets</t>
  </si>
  <si>
    <t>Cost</t>
  </si>
  <si>
    <t>Market Value</t>
  </si>
  <si>
    <t>Current Liabilities</t>
  </si>
  <si>
    <t>Cash on hand &amp; in checking accounts</t>
  </si>
  <si>
    <t>Accounts payable:</t>
  </si>
  <si>
    <t>Savings &amp; money market accounts</t>
  </si>
  <si>
    <t>Labor</t>
  </si>
  <si>
    <t>Feed &amp; Seed</t>
  </si>
  <si>
    <t>Marketable bonds &amp; securities (Sch. 1)</t>
  </si>
  <si>
    <t>Repairs</t>
  </si>
  <si>
    <t>Fert. &amp; Chem</t>
  </si>
  <si>
    <t>Futures/Options account equity</t>
  </si>
  <si>
    <t>Storage</t>
  </si>
  <si>
    <t>Fuel &amp; Oil</t>
  </si>
  <si>
    <t>Accounts receivable:</t>
  </si>
  <si>
    <t>Rent</t>
  </si>
  <si>
    <t>Mach. Hire</t>
  </si>
  <si>
    <t>Government program payments</t>
  </si>
  <si>
    <t>Other</t>
  </si>
  <si>
    <t>Credit card balances (business accounts)</t>
  </si>
  <si>
    <t>Notes &amp; contracts receivable:</t>
  </si>
  <si>
    <t>Commodity Credit Corporations (CCC loans):</t>
  </si>
  <si>
    <t>Portion due within 12 months (Sch. 11)</t>
  </si>
  <si>
    <t>Accrued interest earned (Sch. 11)</t>
  </si>
  <si>
    <t>Feeder livestock &amp; poultry:</t>
  </si>
  <si>
    <t>Kind</t>
  </si>
  <si>
    <t>No.</t>
  </si>
  <si>
    <t>Avg. Wt.</t>
  </si>
  <si>
    <t>$/Unit</t>
  </si>
  <si>
    <t>Value</t>
  </si>
  <si>
    <t>Notes due within 12 months:</t>
  </si>
  <si>
    <t>(to whom, maturity, purpose)</t>
  </si>
  <si>
    <t>Accrued interest on:</t>
  </si>
  <si>
    <t>Accounts payable &amp; credit cards</t>
  </si>
  <si>
    <t>Crops &amp; Feed:</t>
  </si>
  <si>
    <t>Notes due within 12 months</t>
  </si>
  <si>
    <t>Item</t>
  </si>
  <si>
    <t>Qty</t>
  </si>
  <si>
    <t>Unit</t>
  </si>
  <si>
    <t>Accrued interest on all</t>
  </si>
  <si>
    <t>non-current liabilities (Sch. 12, line f)</t>
  </si>
  <si>
    <t>Principal due within 12 months on all</t>
  </si>
  <si>
    <t>Accrued tax liabilities:</t>
  </si>
  <si>
    <t>Property</t>
  </si>
  <si>
    <t>Real Estate</t>
  </si>
  <si>
    <t>Employer payroll withholdings</t>
  </si>
  <si>
    <t>Estimated accrued income &amp; soc. Sec. Tax</t>
  </si>
  <si>
    <t>Prepaid expenses (Sch. 2)</t>
  </si>
  <si>
    <t>Other current liabilities</t>
  </si>
  <si>
    <t>Supplies (Sch. 3)</t>
  </si>
  <si>
    <t>Investment in growing crops (Sch. 4)</t>
  </si>
  <si>
    <t>Deferred tax on current assets (Sch. 13, line 22)</t>
  </si>
  <si>
    <t>Other current assets</t>
  </si>
  <si>
    <t>Total Current Liabilities</t>
  </si>
  <si>
    <t>Total Current Assets</t>
  </si>
  <si>
    <t>Non-Current Liabilities</t>
  </si>
  <si>
    <t>Non-Current Assets</t>
  </si>
  <si>
    <t>(Principal portion due beyond 12 months)</t>
  </si>
  <si>
    <t>Notes (Sch. 12, line a)</t>
  </si>
  <si>
    <t>Capital leases (Sch. 12, line b)</t>
  </si>
  <si>
    <t>Purchased breeding livestock (Sch. 8)</t>
  </si>
  <si>
    <t>/////////////////</t>
  </si>
  <si>
    <t>Sales/Land contracts (Sch. 12, line c)</t>
  </si>
  <si>
    <t>Cost or basis</t>
  </si>
  <si>
    <t>$</t>
  </si>
  <si>
    <t>Real estate mortgages (Sch. 12, line d)</t>
  </si>
  <si>
    <t>minus Accumulated depr (-)</t>
  </si>
  <si>
    <t>Other loans (Sch. 12, line e)</t>
  </si>
  <si>
    <t>Other non-current liabilities</t>
  </si>
  <si>
    <t>Total Non-Current Liabilities</t>
  </si>
  <si>
    <t>Capital leases assets (Sch. 5)</t>
  </si>
  <si>
    <t xml:space="preserve">Total current and </t>
  </si>
  <si>
    <t>Investment in cooperatives (Sch. 5)</t>
  </si>
  <si>
    <t>Investment in other entities (Sch. 5)</t>
  </si>
  <si>
    <t>Deferred tax on non-current</t>
  </si>
  <si>
    <t>Notes &amp; contracts receivable--portion due</t>
  </si>
  <si>
    <t>assets (Sch. 13, line 38)</t>
  </si>
  <si>
    <t>beyond 12 months (Sch. 11)</t>
  </si>
  <si>
    <t>TOTAL BUSINESS LIABILITIES</t>
  </si>
  <si>
    <t>Real Estate (Sch. 10)</t>
  </si>
  <si>
    <t>Personal liabilities (Sch. 14)</t>
  </si>
  <si>
    <t>TOTAL LIABILITIES</t>
  </si>
  <si>
    <t>OWNER EQUITY:</t>
  </si>
  <si>
    <t>Other non-current assets</t>
  </si>
  <si>
    <t>Retained Earnings</t>
  </si>
  <si>
    <t>Total Non-Current Assets</t>
  </si>
  <si>
    <t>Contributed Capital</t>
  </si>
  <si>
    <t>Personal Net Worth (Sch. 14)</t>
  </si>
  <si>
    <t>TOTAL BUSINESS ASSETS</t>
  </si>
  <si>
    <t>Valuation Equity</t>
  </si>
  <si>
    <t>Personal assets (Sch. 14)</t>
  </si>
  <si>
    <t>TOTAL OWNER EQUITY</t>
  </si>
  <si>
    <t>TOTAL ASSETS</t>
  </si>
  <si>
    <t>AND OWNER EQUITY</t>
  </si>
  <si>
    <t>Income Statement</t>
  </si>
  <si>
    <t>Revenue</t>
  </si>
  <si>
    <t>Feeder livestock and poultry:</t>
  </si>
  <si>
    <t>cash sales</t>
  </si>
  <si>
    <t>Crops and feed:</t>
  </si>
  <si>
    <t>Custom work -- cash received</t>
  </si>
  <si>
    <t>Government payments:</t>
  </si>
  <si>
    <t>Patronage dividends:</t>
  </si>
  <si>
    <t>Change in accounts receivable (Sch. 16, line d)</t>
  </si>
  <si>
    <t>Income from hedging transactions (Sch. 17, line d)</t>
  </si>
  <si>
    <t>Other Revenue:</t>
  </si>
  <si>
    <t xml:space="preserve">Gross Revenue </t>
  </si>
  <si>
    <t>minus Feeder livestock and poultry purchases</t>
  </si>
  <si>
    <t>minus Feed purchases</t>
  </si>
  <si>
    <t>Value of Farm Production</t>
  </si>
  <si>
    <t>Expenses</t>
  </si>
  <si>
    <t>Cash operating expense (Sch. 18)</t>
  </si>
  <si>
    <t>Accrual expense adjustments:</t>
  </si>
  <si>
    <t>Unused assets (Sch. 19, line a)</t>
  </si>
  <si>
    <t>Unpaid assets (Sch. 19 line b)</t>
  </si>
  <si>
    <t>Depreciation:</t>
  </si>
  <si>
    <t>Breeding and dairy livestock</t>
  </si>
  <si>
    <t>Machinery and equipment</t>
  </si>
  <si>
    <t>Total operating expenses</t>
  </si>
  <si>
    <t>Interest expense:</t>
  </si>
  <si>
    <t>Interest paid in cash or loan renewal (Sch. 20, line c)</t>
  </si>
  <si>
    <t>Change in accrued interest payable (Sch. 20, line f)</t>
  </si>
  <si>
    <t>Net Farm Income From Operations</t>
  </si>
  <si>
    <t>Capital asset account adjustments and/or capital gains (losses) on sales of:</t>
  </si>
  <si>
    <t>Raised breeding &amp; dairy livestock not capitalized and not depreciated (Sch. 21)</t>
  </si>
  <si>
    <t>Breeding  and dairy livestock fully capitalized and depreciated ( Sch. 22)</t>
  </si>
  <si>
    <t>Machinery, capital leased assets, real estate &amp; other farm assets (Sch. 23)</t>
  </si>
  <si>
    <t xml:space="preserve">Net Farm Income  </t>
  </si>
  <si>
    <t>Non-Farm Income</t>
  </si>
  <si>
    <t>Wages:</t>
  </si>
  <si>
    <t>Operator's wage off farm</t>
  </si>
  <si>
    <t>Spouse's wage off farm</t>
  </si>
  <si>
    <t>Interest, dividends, and capital gains distributions:</t>
  </si>
  <si>
    <t>Earned and re-invested in bonds, securities, &amp; other investments</t>
  </si>
  <si>
    <t>Change in accrued interest earned (Sch. 16, line e)</t>
  </si>
  <si>
    <t>Royalties and mineral lease income</t>
  </si>
  <si>
    <t>Gain (loss) on sales of non-farm assets ( Sch. 24)</t>
  </si>
  <si>
    <t>Net income -- other entities, farms, businesses &amp; real estate (Sch. 25)</t>
  </si>
  <si>
    <t>Other:</t>
  </si>
  <si>
    <t>Cash</t>
  </si>
  <si>
    <t>Non-cash</t>
  </si>
  <si>
    <t xml:space="preserve">Net Income  </t>
  </si>
  <si>
    <t>Total Income Before Income Taxes and Extraordinary Items</t>
  </si>
  <si>
    <t>Income and social security taxes:</t>
  </si>
  <si>
    <t>Amount of tax paid in cash (Sch. 26, line c)</t>
  </si>
  <si>
    <t>Change in accrued tax and deferred tax on current assets (Sch. 26, line g)</t>
  </si>
  <si>
    <t>Extraordinary items (explain)</t>
  </si>
  <si>
    <t>Net Income</t>
  </si>
  <si>
    <t>Statement of Cash Flow</t>
  </si>
  <si>
    <t>Cash Flow From Operating Activities:</t>
  </si>
  <si>
    <t>Cash received from farm operations:</t>
  </si>
  <si>
    <t>Feeder livestock and poultry</t>
  </si>
  <si>
    <t>Crops and feed</t>
  </si>
  <si>
    <t>Livestock and poultry products</t>
  </si>
  <si>
    <t>Custom work</t>
  </si>
  <si>
    <t>Government payments (cash)</t>
  </si>
  <si>
    <t>Patronage dividends</t>
  </si>
  <si>
    <t>Hedging account withdrawals</t>
  </si>
  <si>
    <t>Other revenue</t>
  </si>
  <si>
    <t>Cash Received from non-farm income and operations:</t>
  </si>
  <si>
    <t>Off-farm wages</t>
  </si>
  <si>
    <t>Interest and dividends</t>
  </si>
  <si>
    <t>Royalties</t>
  </si>
  <si>
    <t>Other Revenue</t>
  </si>
  <si>
    <t>Income from other entities, farm, real estate</t>
  </si>
  <si>
    <t>Cash Paid for Farm Operating Activities:</t>
  </si>
  <si>
    <t>Feeder livestock/poultry</t>
  </si>
  <si>
    <t>Feed Purchases</t>
  </si>
  <si>
    <t>Operating Expenses</t>
  </si>
  <si>
    <t>Interest expense</t>
  </si>
  <si>
    <t>Hedging account deposits</t>
  </si>
  <si>
    <t>Cash expenses paid in non-farm operations</t>
  </si>
  <si>
    <t>Income and social security taxes paid in cash</t>
  </si>
  <si>
    <t>Extraordinary items received or paid in cash</t>
  </si>
  <si>
    <t>NET CASH INCOME</t>
  </si>
  <si>
    <t>Cash withdrawals for family living</t>
  </si>
  <si>
    <t>Cash withdrawals fro investments into personal assets</t>
  </si>
  <si>
    <t>NET CASH PROVIDED BY OPERATING ACTIVITIES</t>
  </si>
  <si>
    <t>Cash Flows From Investing Activities:</t>
  </si>
  <si>
    <t>Cash received from the sales of:</t>
  </si>
  <si>
    <t>Raised breeding &amp; dairy livestock, not capitalized or depreciated</t>
  </si>
  <si>
    <t>Purchased and raised breeding &amp; dairy livestock, capitalized and depreciated</t>
  </si>
  <si>
    <t>Farm real estate; other farm assets</t>
  </si>
  <si>
    <t>Bonds &amp; securities; investments in other entities; other non-farm assets</t>
  </si>
  <si>
    <t>Cash paid to purchase:</t>
  </si>
  <si>
    <t>Breeding &amp; dairy livestock</t>
  </si>
  <si>
    <t>Capital leased assets</t>
  </si>
  <si>
    <t>NET CASH PROVIDED BY INVESTING ACTIVITIES</t>
  </si>
  <si>
    <t>Cash Flows From Financing Activities:</t>
  </si>
  <si>
    <t>Operating and CCC loans received</t>
  </si>
  <si>
    <t>Term debt financing - loans received</t>
  </si>
  <si>
    <t>Cash received from gifts, inheritances, and paid-in capital</t>
  </si>
  <si>
    <t>Personal investments of cash added into business assets</t>
  </si>
  <si>
    <t>Operating debt principal payments</t>
  </si>
  <si>
    <t>Term debt principal payments:</t>
  </si>
  <si>
    <t>Principal portion of payments on capital leases</t>
  </si>
  <si>
    <t>Cash distributions of dividends, capital, or gifts</t>
  </si>
  <si>
    <t>NET CASH PROVIDED BY FINANCING ACTIVITIES</t>
  </si>
  <si>
    <t>NET INCREASE (DECREASE) IN CASH AND CASH EQUIVALENTS</t>
  </si>
  <si>
    <t>Cash and cash equivalents reported on the beginning-of-year Balance Sheet:</t>
  </si>
  <si>
    <t>Cash and cash equivalents, as calculated, at the end of year</t>
  </si>
  <si>
    <t>Statement of Owner Equity</t>
  </si>
  <si>
    <t>Total Owner Equity, Beginning of Period (BS, line 58)</t>
  </si>
  <si>
    <t>Change in Contributed Capital and Retained Earnings:</t>
  </si>
  <si>
    <t>Net Income (loss) after taxes for the period (IS, line 33)</t>
  </si>
  <si>
    <t>Withdrawals of net income and retained earnings during period:</t>
  </si>
  <si>
    <t>Withdrawals for family living expenses</t>
  </si>
  <si>
    <t>Withdrawals for investments into personal assets</t>
  </si>
  <si>
    <t>Additions of capital to the business during the period:</t>
  </si>
  <si>
    <t>Gifts &amp; inheritances received; additions to paid-in capital</t>
  </si>
  <si>
    <t>Investments of personal assets into the business</t>
  </si>
  <si>
    <t>Distribution of capital, dividends, or gifts made during the period</t>
  </si>
  <si>
    <t>Total Change in Contributed Capital and Retained Earnings</t>
  </si>
  <si>
    <t>Change in Personal Net Worth:</t>
  </si>
  <si>
    <t>Personal net worth, end of period (ending BS, line 56)</t>
  </si>
  <si>
    <t>Personal net worth, beginning of period (beginning BS, line 56)</t>
  </si>
  <si>
    <t>Total Change in Net Worth</t>
  </si>
  <si>
    <t>Change in Valuation Equity:</t>
  </si>
  <si>
    <t>Total Change in Valuation Equity</t>
  </si>
  <si>
    <t>Total Owner Equity, End of Period</t>
  </si>
  <si>
    <t>Footnotes To Statement Of Owner Equity</t>
  </si>
  <si>
    <t>Comparison of calculated Owner Equity to reported Owner Equity, End of Period</t>
  </si>
  <si>
    <t>Explanation of difference (if applicable):</t>
  </si>
  <si>
    <t>Over (under) reported withdrawals of net income:</t>
  </si>
  <si>
    <t>Over (under) reported additions and distributions of capital into the business:</t>
  </si>
  <si>
    <t>Unaccounted errors in reported income or expenses:</t>
  </si>
  <si>
    <t>Inter-year adjustments to asset and liability values:</t>
  </si>
  <si>
    <t>Change in Total Owner Equity (As calculated)</t>
  </si>
  <si>
    <t>Change in Total Owner Equity (As reported)</t>
  </si>
  <si>
    <t>No. of Shares or Face Value</t>
  </si>
  <si>
    <t>Description</t>
  </si>
  <si>
    <t>Cost or Basis</t>
  </si>
  <si>
    <t>Total</t>
  </si>
  <si>
    <t xml:space="preserve">Quantity </t>
  </si>
  <si>
    <t>$/unit</t>
  </si>
  <si>
    <t>Crop or Item</t>
  </si>
  <si>
    <t>Acres</t>
  </si>
  <si>
    <t>$/Acre</t>
  </si>
  <si>
    <t>Accumulated Depreciation</t>
  </si>
  <si>
    <t>Adjusted Cost</t>
  </si>
  <si>
    <t>Base Value Assigned/Head</t>
  </si>
  <si>
    <t>Year, Make &amp; Model</t>
  </si>
  <si>
    <t>Date Acquired</t>
  </si>
  <si>
    <t>% Owned</t>
  </si>
  <si>
    <t>OWNED:</t>
  </si>
  <si>
    <t>Legal Description</t>
  </si>
  <si>
    <t>Percent Owned</t>
  </si>
  <si>
    <t>Residence</t>
  </si>
  <si>
    <t>Service Buildings</t>
  </si>
  <si>
    <t>Improvements</t>
  </si>
  <si>
    <t>RENTED:  Legal Description</t>
  </si>
  <si>
    <t>Landlord</t>
  </si>
  <si>
    <t>Type of Lease</t>
  </si>
  <si>
    <t>Expires</t>
  </si>
  <si>
    <t>Annual Cash Rent</t>
  </si>
  <si>
    <t>To Whom</t>
  </si>
  <si>
    <t>Orig. Date</t>
  </si>
  <si>
    <t>Purpose and/or Security</t>
  </si>
  <si>
    <t>Due Date</t>
  </si>
  <si>
    <t>Interest Rate</t>
  </si>
  <si>
    <t>Payment Dates</t>
  </si>
  <si>
    <t>Current Principal Balance</t>
  </si>
  <si>
    <t>Accrued Interest</t>
  </si>
  <si>
    <t>Portion of Principal</t>
  </si>
  <si>
    <t>Due within 12 months</t>
  </si>
  <si>
    <t>Due beyond 12 months</t>
  </si>
  <si>
    <t>Notes</t>
  </si>
  <si>
    <t>Contract Sales</t>
  </si>
  <si>
    <t>(a) Sub-Total</t>
  </si>
  <si>
    <t>Capital Leases</t>
  </si>
  <si>
    <t>(b) Sub-Total</t>
  </si>
  <si>
    <t>Sales/Land Contracts</t>
  </si>
  <si>
    <t xml:space="preserve">(c) Sub-Total </t>
  </si>
  <si>
    <t>Real Estate Mortgages</t>
  </si>
  <si>
    <t>(d) Sub-Total</t>
  </si>
  <si>
    <t>Other Loans</t>
  </si>
  <si>
    <t>(e) Sub-Total</t>
  </si>
  <si>
    <t>(f) Total for entire schedule</t>
  </si>
  <si>
    <t>Section A -- Deferred Tax Estimate on Current Assets (Business Only)</t>
  </si>
  <si>
    <t>Marketable bonds &amp; securities:  Market value</t>
  </si>
  <si>
    <t>(minus) Cost or Basis</t>
  </si>
  <si>
    <t>(minus) Deposits currently in the account</t>
  </si>
  <si>
    <t>Accounts receivable</t>
  </si>
  <si>
    <t>Accrued interest earned</t>
  </si>
  <si>
    <t>Feeder livestock &amp; poultry</t>
  </si>
  <si>
    <t>(minus) Purchase cost of feeders on hand</t>
  </si>
  <si>
    <t>Crops and Feed</t>
  </si>
  <si>
    <t>Prepaid Expenses</t>
  </si>
  <si>
    <t>Supplies</t>
  </si>
  <si>
    <t>Investment in growing crops</t>
  </si>
  <si>
    <t>Total Current Assets that could be taxed</t>
  </si>
  <si>
    <t>Accounts Payable</t>
  </si>
  <si>
    <t>CCC loans</t>
  </si>
  <si>
    <t>(only include CCC loans if elected as taxable income</t>
  </si>
  <si>
    <t>Accrued interest</t>
  </si>
  <si>
    <t>Accrued tax liabilities</t>
  </si>
  <si>
    <t>Total Current Liabilities that could be deducted</t>
  </si>
  <si>
    <t>NET CURRENT ASSETS THAT COULD BE TAXED</t>
  </si>
  <si>
    <t>(minus) Business Loans and other deductibles</t>
  </si>
  <si>
    <t>NET TAXABLE CURRENT ASSETS</t>
  </si>
  <si>
    <t>Income Tax Rate</t>
  </si>
  <si>
    <t>DEFERRED TAX ON CURRENT ASSETS</t>
  </si>
  <si>
    <t>Section B -- Deferred Tax Estimate on Non-Current Assets (Business Only)</t>
  </si>
  <si>
    <t>Taxable Gain</t>
  </si>
  <si>
    <t>Raised breeding livestock, not depreciated</t>
  </si>
  <si>
    <t>////////////</t>
  </si>
  <si>
    <t>Raised breeding livestock, depreciated</t>
  </si>
  <si>
    <t>Purchased breeding livestock</t>
  </si>
  <si>
    <t>Machinery &amp; Equipment</t>
  </si>
  <si>
    <t>Investments in cooperatives</t>
  </si>
  <si>
    <t>Investments in other entities</t>
  </si>
  <si>
    <t>Real estate</t>
  </si>
  <si>
    <t>Notes &amp; contracts receivable</t>
  </si>
  <si>
    <t>TOTAL TAXABLE GAINS (LOSSES) ON NON-CURRENT ASSETS</t>
  </si>
  <si>
    <t>(minus) Capital gains exclusion</t>
  </si>
  <si>
    <t>(minus) Business loss carry-forward and other deductibles</t>
  </si>
  <si>
    <t>NET TAXABLE NON-CURRENT ASSETS</t>
  </si>
  <si>
    <t>DEFERRED TAX ON NON-CURRENT ASSETS</t>
  </si>
  <si>
    <t>SCHEDULE 14 -- PERSONAL ASSETS &amp; LIABILITIES</t>
  </si>
  <si>
    <t>Personal Assets</t>
  </si>
  <si>
    <t>Personal Liabilities &amp; Net Worth</t>
  </si>
  <si>
    <t>Checking account balances:</t>
  </si>
  <si>
    <t>Personal accounts payable:</t>
  </si>
  <si>
    <t>(name of institution &amp; type of account</t>
  </si>
  <si>
    <t>Descript         Amount              Description       Amount</t>
  </si>
  <si>
    <t>Savings/Money market/CD account balances:</t>
  </si>
  <si>
    <t>Credit card Balances:</t>
  </si>
  <si>
    <t>Marketable bonds &amp; securities:</t>
  </si>
  <si>
    <t>Notes &amp; Contracts payable:</t>
  </si>
  <si>
    <t>Life insurance policies - net cash value:</t>
  </si>
  <si>
    <t>Life Insurance policy loans:</t>
  </si>
  <si>
    <t>Company                           Face Amount                              Policy type</t>
  </si>
  <si>
    <t>Automobile &amp; other vehicle loans:</t>
  </si>
  <si>
    <t>Automobiles &amp; other vehicles:</t>
  </si>
  <si>
    <t>Make &amp; Model                                                    Year</t>
  </si>
  <si>
    <t>Mortgages on personal residence:</t>
  </si>
  <si>
    <t>Notes &amp; Contracts receivable:</t>
  </si>
  <si>
    <t xml:space="preserve">Other Liabilities </t>
  </si>
  <si>
    <t>Retirement accounts (type &amp; description):</t>
  </si>
  <si>
    <t>Household goods and personal effects:</t>
  </si>
  <si>
    <t>Value of personal residence:</t>
  </si>
  <si>
    <t>Other personal assets:</t>
  </si>
  <si>
    <t>Accrued taxes</t>
  </si>
  <si>
    <t xml:space="preserve">Deferred tax liability on personal assets </t>
  </si>
  <si>
    <t xml:space="preserve">(Schedule 15)      </t>
  </si>
  <si>
    <t>Total Personal Assets</t>
  </si>
  <si>
    <t>Total Personal Liabilities</t>
  </si>
  <si>
    <t>Total Personal Net Worth</t>
  </si>
  <si>
    <t>Retirement accounts</t>
  </si>
  <si>
    <t>(minus) Early withdrawal penalty (10% of Retirement account</t>
  </si>
  <si>
    <t>Personal residence:</t>
  </si>
  <si>
    <t>Other taxable personal assets:</t>
  </si>
  <si>
    <t>TOTAL TAXABLE GAINS (LOSSES) ON PERSONAL ASSETS</t>
  </si>
  <si>
    <t>(minus) Excludable portion of gain on personal residence</t>
  </si>
  <si>
    <t>NET TAXABLE PERSONAL ASSETS</t>
  </si>
  <si>
    <t>DEFERRED TAX ON PERSONAL ASSETS</t>
  </si>
  <si>
    <t>Plus Early withdrawal penalty</t>
  </si>
  <si>
    <t>TOTAL DEFERRED TAX ON PERSONAL ASSETS</t>
  </si>
  <si>
    <t>SCHEDULE 16 -- ACCRUAL ADJUSTMENT TO REVENUE</t>
  </si>
  <si>
    <t>Beginning Inventory</t>
  </si>
  <si>
    <t>Ending Inventory</t>
  </si>
  <si>
    <t>Adjustment</t>
  </si>
  <si>
    <t>SCHEDULE 17 -- INCOME FROM HEDGING TRANSACTIONS</t>
  </si>
  <si>
    <t>Beginning of Period</t>
  </si>
  <si>
    <t>End of Period</t>
  </si>
  <si>
    <t>plus Withdrawals during the period</t>
  </si>
  <si>
    <t>minus Deposits during the period</t>
  </si>
  <si>
    <t>TOTAL INCOME FROM HEDGING TRANSACTIONS</t>
  </si>
  <si>
    <t>SCHEDULE 18 -- CASH OPERATING EXPENSES (Excluding interest, feed, livestock purchases</t>
  </si>
  <si>
    <t>Chemicals</t>
  </si>
  <si>
    <t>Seed</t>
  </si>
  <si>
    <t>Custom machine hire</t>
  </si>
  <si>
    <t>Storage and drying</t>
  </si>
  <si>
    <t>Fertilizer &amp; lime</t>
  </si>
  <si>
    <t>Gas, fuel, oil</t>
  </si>
  <si>
    <t>Taxes</t>
  </si>
  <si>
    <t>Insurance (property, liability)</t>
  </si>
  <si>
    <t>Utilities</t>
  </si>
  <si>
    <t>Auto Expenses</t>
  </si>
  <si>
    <t>Livestock expenses</t>
  </si>
  <si>
    <t>Miscellaneous exp</t>
  </si>
  <si>
    <t>Marketing and transportation exp</t>
  </si>
  <si>
    <t>Rents and leases</t>
  </si>
  <si>
    <t>Repairs -- machinery &amp; equip</t>
  </si>
  <si>
    <t>TOTAL CASH OPERATING EXPENSES</t>
  </si>
  <si>
    <t>SCHEDULE 19 -- ACCRUAL ADJUSTMENTS TO EXPENSES</t>
  </si>
  <si>
    <t>Unused Assets</t>
  </si>
  <si>
    <t>Ending of Period</t>
  </si>
  <si>
    <t>Prepaid expenses</t>
  </si>
  <si>
    <t>TOTAL ACCRUAL ADJUSTMENT FOR UNUSED</t>
  </si>
  <si>
    <t>Unpaid Items</t>
  </si>
  <si>
    <t>Accrued property, real estate, payroll withhold. Tax</t>
  </si>
  <si>
    <t>TOTAL ACCRUAL ADJUSTMENT FOR UNPAID</t>
  </si>
  <si>
    <t>Interest paid in cash or by renewal on operating loans and accounts payable</t>
  </si>
  <si>
    <t>Interest paid in cash or by renewal on term debt and capital leases</t>
  </si>
  <si>
    <t>TOTAL INTEREST PAID IN CASH OR BY RENEWAL</t>
  </si>
  <si>
    <t>Accrued interest on current liabilities</t>
  </si>
  <si>
    <t>Accrued interest on non-current liabilities</t>
  </si>
  <si>
    <t>TOTAL CHANGE IN ACCRUED INTEREST PAYABLE</t>
  </si>
  <si>
    <t>SCHEDULE 21 -- CAPITAL ASSET ACCOUNT ADJUSTMENT FOR SALES &amp; TRANSFERS OF RAISED BREEDING &amp; DAIRY LIVESTOCK</t>
  </si>
  <si>
    <t>Base value of raised breeding &amp; dairy livestock</t>
  </si>
  <si>
    <t xml:space="preserve">Cash sales of raised breeding and dairy livestock </t>
  </si>
  <si>
    <t>Raised livestock transferred from feeder livestock inventory to the breeding herd:</t>
  </si>
  <si>
    <t>(transfer value is the same as the amount listed in Sch. 16, line b)</t>
  </si>
  <si>
    <t>NET CAPITAL ASSET ACCOUNT ADJUSTMENT</t>
  </si>
  <si>
    <t>SCHEDULE 22 -- CAPITAL GAIN (LOSS) ON BREEDING &amp; DAIRY LIVESTOCK</t>
  </si>
  <si>
    <t>Sales of:</t>
  </si>
  <si>
    <t>Net Sale Amount</t>
  </si>
  <si>
    <t>Gain</t>
  </si>
  <si>
    <t>Raised breeding and dairy livestock</t>
  </si>
  <si>
    <t>Purchased breeding and dairy livestock</t>
  </si>
  <si>
    <t>Death loss or other casualty loss</t>
  </si>
  <si>
    <t>TOTAL GAIN OR LOSS</t>
  </si>
  <si>
    <t>SCHEDULE 23 -- CAPITAL GAIN (LOSS) ON MACHINERY, FARM REAL ESTATE &amp; OTHER FARM ASSETS</t>
  </si>
  <si>
    <t>Real Estate (farm real estate only)</t>
  </si>
  <si>
    <t>Other farm assets</t>
  </si>
  <si>
    <t>SCHEDULE 24 -- CAPITAL GAIN (LOSS) ON NON-FARM ASSETS</t>
  </si>
  <si>
    <t>Bonds and securities</t>
  </si>
  <si>
    <t>Non-farm real estate</t>
  </si>
  <si>
    <t>Other non-farm assets</t>
  </si>
  <si>
    <t>Property Description</t>
  </si>
  <si>
    <t>Cash Income</t>
  </si>
  <si>
    <t>Cash Expense</t>
  </si>
  <si>
    <t>Depreciation</t>
  </si>
  <si>
    <t>TOTAL</t>
  </si>
  <si>
    <t>Amount of income and social security taxes paid in cash or withheld from wages</t>
  </si>
  <si>
    <t>minus Cash refunds received</t>
  </si>
  <si>
    <t>NET AMOUNT OF TAX PAID IN CASH</t>
  </si>
  <si>
    <t>Accrued income &amp; social security taxes</t>
  </si>
  <si>
    <t>Deferred tax on current assets</t>
  </si>
  <si>
    <t>Income tax refund due or credited to next year</t>
  </si>
  <si>
    <t>TOTAL CHANGE IN ACCRUED TAX AND DEFERRED TAX ON CURRENT ASSETS</t>
  </si>
  <si>
    <t>"Agricultural Financial Reporting and Analysis" published by Doane's</t>
  </si>
  <si>
    <t>Farm and Ranch Financial Statements</t>
  </si>
  <si>
    <t>Cash operating expenses (Sch 18)</t>
  </si>
  <si>
    <t>Basic Financial ratios</t>
  </si>
  <si>
    <t>Solvency</t>
  </si>
  <si>
    <t>Market values</t>
  </si>
  <si>
    <t>Book Values</t>
  </si>
  <si>
    <t>Beginning</t>
  </si>
  <si>
    <t>Ending</t>
  </si>
  <si>
    <t>Current ratio</t>
  </si>
  <si>
    <t>Working Capital</t>
  </si>
  <si>
    <t>Debt/Asset</t>
  </si>
  <si>
    <t>Equity/Asset</t>
  </si>
  <si>
    <t>Debt/Equity (Leverage)</t>
  </si>
  <si>
    <t>Liquidity</t>
  </si>
  <si>
    <t>Profitability</t>
  </si>
  <si>
    <t>Return on Assets (ROA)</t>
  </si>
  <si>
    <t>Repayment Capacity</t>
  </si>
  <si>
    <t>Term debt and capital lease coverage</t>
  </si>
  <si>
    <t>Operating profit margin ratio</t>
  </si>
  <si>
    <t>Asset turnover ratio</t>
  </si>
  <si>
    <t>Operating expense ratio</t>
  </si>
  <si>
    <t>Interest Expense ratio</t>
  </si>
  <si>
    <t>with input from several students</t>
  </si>
  <si>
    <t>"Farm Management" by: Ronald D. Kay and William K. Edwards (McGraw Hill)</t>
  </si>
  <si>
    <t>This spreadsheet is based on guidelines and format outlined in the following publications</t>
  </si>
  <si>
    <t>http://www.ffsc.org</t>
  </si>
  <si>
    <t>TOTAL ADJUSTMENTS TO REVENUE</t>
  </si>
  <si>
    <t xml:space="preserve">   cash</t>
  </si>
  <si>
    <t xml:space="preserve">   non-cash</t>
  </si>
  <si>
    <t xml:space="preserve">   cash </t>
  </si>
  <si>
    <t xml:space="preserve">   certificates</t>
  </si>
  <si>
    <t xml:space="preserve">   cash sales</t>
  </si>
  <si>
    <t xml:space="preserve">   inventory change (Sch. 16, line c)</t>
  </si>
  <si>
    <t xml:space="preserve">   inventory change (Sch. 16, line a)</t>
  </si>
  <si>
    <t xml:space="preserve">   feeder livestock transferred to breeding herd (Sch. 16, line b)</t>
  </si>
  <si>
    <t>Breeding stock</t>
  </si>
  <si>
    <t>Crops &amp; feed</t>
  </si>
  <si>
    <t>Livestock &amp; poultry</t>
  </si>
  <si>
    <t xml:space="preserve">  inv change</t>
  </si>
  <si>
    <t xml:space="preserve">  inventory change</t>
  </si>
  <si>
    <t>Farm Revenue</t>
  </si>
  <si>
    <t>Farm Expenses</t>
  </si>
  <si>
    <t>Cash sales of animal products</t>
  </si>
  <si>
    <t>Government payments</t>
  </si>
  <si>
    <t>Other income</t>
  </si>
  <si>
    <t>Livestock &amp; poultry purchases</t>
  </si>
  <si>
    <t>Breeding stock purchases</t>
  </si>
  <si>
    <t>Feed purchases</t>
  </si>
  <si>
    <t>Unused assets</t>
  </si>
  <si>
    <t>Unpaid items</t>
  </si>
  <si>
    <t>Total Operating Expense</t>
  </si>
  <si>
    <t>Income from farm operations</t>
  </si>
  <si>
    <t>Interest Expense</t>
  </si>
  <si>
    <t>Adjustment in accounts &amp; notes receivable (Sch 17)</t>
  </si>
  <si>
    <t>Income from hedging (Sch 16)</t>
  </si>
  <si>
    <t>Fixed improvements</t>
  </si>
  <si>
    <t>TOTAL INTEREST EXPENSE</t>
  </si>
  <si>
    <t xml:space="preserve">Interest and dividends </t>
  </si>
  <si>
    <t>Gain or loss on sale of non-farm assets</t>
  </si>
  <si>
    <t>Net income-other farms</t>
  </si>
  <si>
    <t>Net income --non-farm real estate</t>
  </si>
  <si>
    <t>NET NON-FARM INCOME</t>
  </si>
  <si>
    <t>NET FARM CASH INCOME</t>
  </si>
  <si>
    <t>NET FARM INCOME</t>
  </si>
  <si>
    <t>Operator's off-farm income (net of expenses incurred)</t>
  </si>
  <si>
    <t xml:space="preserve">Income before income taxes </t>
  </si>
  <si>
    <t>Income before extraordinary items</t>
  </si>
  <si>
    <t>TOTAL NET INCOME</t>
  </si>
  <si>
    <t>Extraordinary items (indicate + or -)</t>
  </si>
  <si>
    <t>Period Beginning:</t>
  </si>
  <si>
    <t>list:</t>
  </si>
  <si>
    <t>Valuation equity, end of period (edit in Balance Sheet)</t>
  </si>
  <si>
    <t>Valuation equity, beginning of period (edit in Balance Sheet)</t>
  </si>
  <si>
    <t>SCHEDULE 1</t>
  </si>
  <si>
    <t xml:space="preserve">MARKETABLE BONDS &amp; SECURITIES </t>
  </si>
  <si>
    <t>BEGINNING OF PERIOD</t>
  </si>
  <si>
    <t>END OF PERIOD</t>
  </si>
  <si>
    <t xml:space="preserve">SCHEDULE 2 </t>
  </si>
  <si>
    <t>SUPPLIES</t>
  </si>
  <si>
    <t xml:space="preserve">SCHEDULE 3 </t>
  </si>
  <si>
    <t>INVESTMENT IN GROWING CROPS</t>
  </si>
  <si>
    <t>$/acre</t>
  </si>
  <si>
    <t xml:space="preserve">SCHEDULE 4 </t>
  </si>
  <si>
    <t>PREPAID EXPENSE</t>
  </si>
  <si>
    <t>SCHEDULE 5</t>
  </si>
  <si>
    <t>INVESTMENT IN COOPERATIVES &amp; OTHER ENTITIES</t>
  </si>
  <si>
    <t xml:space="preserve">CAPITAL LEASED ASSETS: </t>
  </si>
  <si>
    <t>Investments In Cooperatives:</t>
  </si>
  <si>
    <t xml:space="preserve">Capital Leased Assets: </t>
  </si>
  <si>
    <t xml:space="preserve"> Beginning Balance Sheet</t>
  </si>
  <si>
    <t>Ending Balance Sheet</t>
  </si>
  <si>
    <t>SCHEDULE 9</t>
  </si>
  <si>
    <t>MACHINERY AND EQUIPMENT</t>
  </si>
  <si>
    <t>Book Value</t>
  </si>
  <si>
    <t>REAL ESTATE</t>
  </si>
  <si>
    <r>
      <t xml:space="preserve">SCHEDULE 10 </t>
    </r>
  </si>
  <si>
    <t>Land</t>
  </si>
  <si>
    <t>Misc</t>
  </si>
  <si>
    <t>Acres/ units</t>
  </si>
  <si>
    <t>Cost/acre or unit</t>
  </si>
  <si>
    <r>
      <t xml:space="preserve">Tract 1      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Land</t>
    </r>
  </si>
  <si>
    <r>
      <t xml:space="preserve">Tract 2      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Land</t>
    </r>
  </si>
  <si>
    <t>Rented Real Estate Information (not to be listed as a balance sheet asset, but good for the cash flow statement)</t>
  </si>
  <si>
    <t>Feeder livestock &amp; poultry to be sold:</t>
  </si>
  <si>
    <t>SCHEDULE 6</t>
  </si>
  <si>
    <t>Ave. WT.</t>
  </si>
  <si>
    <t>RAISED BREEDING &amp; DAIRY LIVESTOCK NOT CAPITALIZED OR DEPRECIATED</t>
  </si>
  <si>
    <t>(base value approach)</t>
  </si>
  <si>
    <t>Ave. Wt.</t>
  </si>
  <si>
    <t>$/hd.</t>
  </si>
  <si>
    <t>SCHEDULE 7</t>
  </si>
  <si>
    <t>RAISED BREEDING &amp; DAIRY LIVESTOCK FULLY CAPITALIZED AND DEPRECIATED</t>
  </si>
  <si>
    <t>(cost minus depreciation approach)</t>
  </si>
  <si>
    <t>Beginning Book Value</t>
  </si>
  <si>
    <t>SCHEDULE 8</t>
  </si>
  <si>
    <t>PURCHASED BREEDING AND DAIRY LIVESTOCK</t>
  </si>
  <si>
    <t>Raised breeding livestock  (Sch. 6) or (Sch. 7)</t>
  </si>
  <si>
    <t>Raised breeding livestock (Sch. 6) or (Sch. 7)</t>
  </si>
  <si>
    <t>WORKSHEET TO ESTIMATE DEFERRED TAX LIABILITY</t>
  </si>
  <si>
    <t>SCHEDULE 13 (A)</t>
  </si>
  <si>
    <t>SCHEDULE 13 (B)</t>
  </si>
  <si>
    <t>SCHEDULE 11</t>
  </si>
  <si>
    <t>NOTES &amp; CONTRACTS RECEIVABLE</t>
  </si>
  <si>
    <t>SCHEDULE 12</t>
  </si>
  <si>
    <t xml:space="preserve"> NON-CURRENT LIABILITIES</t>
  </si>
  <si>
    <t xml:space="preserve">BEGINNING OF PERIOD </t>
  </si>
  <si>
    <t xml:space="preserve">"Financial Guidelines for Agricultural Producers" </t>
  </si>
  <si>
    <t xml:space="preserve">Spreadsheet adaptations to the above guidelines were made by: </t>
  </si>
  <si>
    <t>E. Bruce Godfrey, Economics Department, Utah State University</t>
  </si>
  <si>
    <t xml:space="preserve">Cell that can be modified are </t>
  </si>
  <si>
    <t>Return on Equity (ROE)</t>
  </si>
  <si>
    <t>Deprecation Expense ratio</t>
  </si>
  <si>
    <t>Net Farm Income from operations ratio</t>
  </si>
  <si>
    <t>Scheduled payments</t>
  </si>
  <si>
    <t>Unscheduled payments</t>
  </si>
  <si>
    <t>Difference between Owner Equity (as calc) and Owner Equity (reported):</t>
  </si>
  <si>
    <t>Livestock and poultry products (milk, wool, eggs, etc.) -cash sales</t>
  </si>
  <si>
    <t>Buildings and improvements</t>
  </si>
  <si>
    <t>Received in cash or credited to checking &amp; savings account</t>
  </si>
  <si>
    <t>Gain (loss) on farm asset disposal</t>
  </si>
  <si>
    <t>Spouse's off-farm income (net of expenses incurred)</t>
  </si>
  <si>
    <t>Provision for in and  Soc Sec. Taxes</t>
  </si>
  <si>
    <t>non-current liabilities</t>
  </si>
  <si>
    <t>Machinery &amp; equipment (Sch. 9)</t>
  </si>
  <si>
    <t>Investment In Other Entities:</t>
  </si>
  <si>
    <t>Use either Schedule 6 or Schedule 7 for your Raised Breeding Livestock, but not both.</t>
  </si>
  <si>
    <t>No. of Shares          Description              Cost/share              Current Value</t>
  </si>
  <si>
    <t>SCHEDULE 15 -- WORKSHEET TO ESTIMATE DEFERRED TAX ON PERSONAL ASSETS</t>
  </si>
  <si>
    <t>Labor Hired (including taxes, benefits)</t>
  </si>
  <si>
    <t>Repairs -- Building &amp; improvements</t>
  </si>
  <si>
    <t>SCHEDULE 20 -- INTEREST EXPENSE</t>
  </si>
  <si>
    <t>SCHEDULE 25 -- NET INCOME FROM OTHER ENTITIES, FARMS, BUSINESSES &amp; REAL ESTATE</t>
  </si>
  <si>
    <t>SCHEDULE 26 -- INCOME &amp; SOCIAL SECURITY TAXES</t>
  </si>
  <si>
    <t>For the period</t>
  </si>
  <si>
    <t>Raised feeder livestock transferred to the breeding herd - transfer value</t>
  </si>
  <si>
    <t>Net Non-Farm Income</t>
  </si>
  <si>
    <t xml:space="preserve"> Traditional Income Statement</t>
  </si>
  <si>
    <t xml:space="preserve">END OF PERIOD </t>
  </si>
  <si>
    <t>green</t>
  </si>
  <si>
    <t>interest paid</t>
  </si>
  <si>
    <t>change in accrued interest</t>
  </si>
  <si>
    <t>The following ratios where computed using the "Financial Guidelines for Agricultural Producers II"  (revised 1997)</t>
  </si>
  <si>
    <t>average farm assets book value</t>
  </si>
  <si>
    <t>average farm assets market value</t>
  </si>
  <si>
    <t>Net Farm Income</t>
  </si>
  <si>
    <t>Withdrawls</t>
  </si>
  <si>
    <t>gross revenue</t>
  </si>
  <si>
    <t>depreciation expense</t>
  </si>
  <si>
    <t xml:space="preserve">Capital Replacement </t>
  </si>
  <si>
    <t>interest on tern debt and capital leases</t>
  </si>
  <si>
    <t>and Term Debt Repayment Margin</t>
  </si>
  <si>
    <t>income tax expense</t>
  </si>
  <si>
    <t>Financial Efficiency</t>
  </si>
  <si>
    <t>annual scheduled principle and interest payments on term debt and capital leases</t>
  </si>
  <si>
    <t>principle payments on term debt and capital leases</t>
  </si>
  <si>
    <t>Operational Ratios:</t>
  </si>
  <si>
    <t xml:space="preserve">total farm operating expenses </t>
  </si>
  <si>
    <t>a</t>
  </si>
  <si>
    <t>farm interest expense</t>
  </si>
  <si>
    <t>b</t>
  </si>
  <si>
    <t>net farm income from operations</t>
  </si>
  <si>
    <t>c</t>
  </si>
  <si>
    <t>d</t>
  </si>
  <si>
    <t>Appreciation is expressed to Britney C White, Shane Ellis and Brian Grush for programming assistance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</si>
</sst>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9]dddd\,\ mmmm\ dd\,\ yyyy"/>
    <numFmt numFmtId="169" formatCode="[$-409]mmmm\-yy;@"/>
    <numFmt numFmtId="170" formatCode="[$-409]mmm\-yy;@"/>
    <numFmt numFmtId="171" formatCode="mmm\-yyyy"/>
    <numFmt numFmtId="172" formatCode="0.0%"/>
    <numFmt numFmtId="173" formatCode="m/d/yy;@"/>
    <numFmt numFmtId="174" formatCode="[$-409]h:mm:ss\ AM/PM"/>
    <numFmt numFmtId="175" formatCode="&quot;$&quot;#,##0.0_);[Red]\(&quot;$&quot;#,##0.0\)"/>
    <numFmt numFmtId="176" formatCode="0.000"/>
    <numFmt numFmtId="177" formatCode="0_);[Red]\(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sz val="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60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43" fontId="0" fillId="0" borderId="0" xfId="42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8" fontId="1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8" fontId="0" fillId="0" borderId="28" xfId="0" applyNumberForma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1" fillId="0" borderId="11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8" fontId="0" fillId="0" borderId="16" xfId="0" applyNumberFormat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8" fontId="0" fillId="0" borderId="25" xfId="0" applyNumberFormat="1" applyBorder="1" applyAlignment="1">
      <alignment horizontal="center"/>
    </xf>
    <xf numFmtId="8" fontId="0" fillId="0" borderId="21" xfId="0" applyNumberFormat="1" applyBorder="1" applyAlignment="1">
      <alignment horizontal="center"/>
    </xf>
    <xf numFmtId="8" fontId="0" fillId="0" borderId="2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35" borderId="30" xfId="0" applyFont="1" applyFill="1" applyBorder="1" applyAlignment="1">
      <alignment horizontal="centerContinuous"/>
    </xf>
    <xf numFmtId="0" fontId="7" fillId="0" borderId="0" xfId="0" applyFont="1" applyAlignment="1">
      <alignment horizontal="left"/>
    </xf>
    <xf numFmtId="0" fontId="0" fillId="33" borderId="20" xfId="0" applyFill="1" applyBorder="1" applyAlignment="1">
      <alignment/>
    </xf>
    <xf numFmtId="8" fontId="1" fillId="0" borderId="15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left"/>
    </xf>
    <xf numFmtId="0" fontId="1" fillId="0" borderId="24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8" fontId="0" fillId="0" borderId="11" xfId="0" applyNumberFormat="1" applyBorder="1" applyAlignment="1">
      <alignment horizontal="center"/>
    </xf>
    <xf numFmtId="8" fontId="0" fillId="0" borderId="19" xfId="0" applyNumberFormat="1" applyBorder="1" applyAlignment="1">
      <alignment horizontal="center"/>
    </xf>
    <xf numFmtId="8" fontId="1" fillId="0" borderId="11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6" xfId="0" applyFon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0" fontId="1" fillId="0" borderId="35" xfId="0" applyFont="1" applyBorder="1" applyAlignment="1">
      <alignment horizontal="centerContinuous"/>
    </xf>
    <xf numFmtId="0" fontId="1" fillId="0" borderId="38" xfId="0" applyFont="1" applyBorder="1" applyAlignment="1">
      <alignment horizontal="centerContinuous"/>
    </xf>
    <xf numFmtId="0" fontId="1" fillId="0" borderId="39" xfId="0" applyFont="1" applyBorder="1" applyAlignment="1">
      <alignment horizontal="centerContinuous"/>
    </xf>
    <xf numFmtId="0" fontId="1" fillId="0" borderId="40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6" fillId="35" borderId="41" xfId="0" applyFont="1" applyFill="1" applyBorder="1" applyAlignment="1">
      <alignment horizontal="centerContinuous"/>
    </xf>
    <xf numFmtId="0" fontId="6" fillId="35" borderId="29" xfId="0" applyFont="1" applyFill="1" applyBorder="1" applyAlignment="1">
      <alignment horizontal="centerContinuous"/>
    </xf>
    <xf numFmtId="0" fontId="7" fillId="0" borderId="3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36" borderId="30" xfId="0" applyFont="1" applyFill="1" applyBorder="1" applyAlignment="1">
      <alignment horizontal="centerContinuous"/>
    </xf>
    <xf numFmtId="0" fontId="1" fillId="36" borderId="41" xfId="0" applyFont="1" applyFill="1" applyBorder="1" applyAlignment="1">
      <alignment horizontal="centerContinuous"/>
    </xf>
    <xf numFmtId="0" fontId="1" fillId="36" borderId="29" xfId="0" applyFont="1" applyFill="1" applyBorder="1" applyAlignment="1">
      <alignment horizontal="centerContinuous"/>
    </xf>
    <xf numFmtId="0" fontId="1" fillId="36" borderId="23" xfId="0" applyFont="1" applyFill="1" applyBorder="1" applyAlignment="1">
      <alignment horizontal="centerContinuous"/>
    </xf>
    <xf numFmtId="0" fontId="1" fillId="36" borderId="33" xfId="0" applyFont="1" applyFill="1" applyBorder="1" applyAlignment="1">
      <alignment horizontal="centerContinuous"/>
    </xf>
    <xf numFmtId="0" fontId="6" fillId="36" borderId="30" xfId="0" applyFont="1" applyFill="1" applyBorder="1" applyAlignment="1">
      <alignment horizontal="centerContinuous"/>
    </xf>
    <xf numFmtId="0" fontId="6" fillId="36" borderId="41" xfId="0" applyFont="1" applyFill="1" applyBorder="1" applyAlignment="1">
      <alignment horizontal="centerContinuous"/>
    </xf>
    <xf numFmtId="0" fontId="6" fillId="36" borderId="29" xfId="0" applyFont="1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 horizontal="centerContinuous" wrapText="1"/>
    </xf>
    <xf numFmtId="0" fontId="0" fillId="0" borderId="12" xfId="0" applyBorder="1" applyAlignment="1">
      <alignment horizontal="centerContinuous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6" xfId="0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0" xfId="0" applyAlignment="1" quotePrefix="1">
      <alignment horizontal="left"/>
    </xf>
    <xf numFmtId="0" fontId="10" fillId="0" borderId="0" xfId="0" applyFont="1" applyAlignment="1">
      <alignment/>
    </xf>
    <xf numFmtId="0" fontId="11" fillId="0" borderId="0" xfId="53" applyAlignment="1" applyProtection="1">
      <alignment/>
      <protection/>
    </xf>
    <xf numFmtId="0" fontId="0" fillId="0" borderId="44" xfId="0" applyBorder="1" applyAlignment="1">
      <alignment horizont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45" xfId="0" applyFont="1" applyBorder="1" applyAlignment="1">
      <alignment horizontal="centerContinuous"/>
    </xf>
    <xf numFmtId="0" fontId="0" fillId="0" borderId="11" xfId="0" applyBorder="1" applyAlignment="1" applyProtection="1">
      <alignment horizontal="centerContinuous"/>
      <protection locked="0"/>
    </xf>
    <xf numFmtId="0" fontId="0" fillId="0" borderId="46" xfId="0" applyBorder="1" applyAlignment="1">
      <alignment/>
    </xf>
    <xf numFmtId="0" fontId="1" fillId="0" borderId="47" xfId="0" applyFont="1" applyFill="1" applyBorder="1" applyAlignment="1">
      <alignment horizontal="centerContinuous"/>
    </xf>
    <xf numFmtId="8" fontId="0" fillId="0" borderId="48" xfId="0" applyNumberForma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34" borderId="0" xfId="0" applyFill="1" applyAlignment="1">
      <alignment horizontal="center"/>
    </xf>
    <xf numFmtId="0" fontId="0" fillId="0" borderId="51" xfId="0" applyFill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 locked="0"/>
    </xf>
    <xf numFmtId="170" fontId="0" fillId="0" borderId="11" xfId="0" applyNumberFormat="1" applyBorder="1" applyAlignment="1" applyProtection="1">
      <alignment horizontal="center"/>
      <protection locked="0"/>
    </xf>
    <xf numFmtId="172" fontId="0" fillId="0" borderId="11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28" xfId="0" applyNumberForma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1" fillId="0" borderId="55" xfId="0" applyFont="1" applyBorder="1" applyAlignment="1">
      <alignment horizontal="centerContinuous"/>
    </xf>
    <xf numFmtId="0" fontId="0" fillId="0" borderId="23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Continuous"/>
    </xf>
    <xf numFmtId="0" fontId="0" fillId="0" borderId="57" xfId="0" applyBorder="1" applyAlignment="1">
      <alignment horizontal="centerContinuous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7" xfId="0" applyBorder="1" applyAlignment="1">
      <alignment/>
    </xf>
    <xf numFmtId="0" fontId="0" fillId="0" borderId="55" xfId="0" applyBorder="1" applyAlignment="1">
      <alignment/>
    </xf>
    <xf numFmtId="0" fontId="1" fillId="0" borderId="59" xfId="0" applyFont="1" applyBorder="1" applyAlignment="1">
      <alignment horizontal="centerContinuous"/>
    </xf>
    <xf numFmtId="0" fontId="1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15" fillId="0" borderId="23" xfId="0" applyFont="1" applyBorder="1" applyAlignment="1">
      <alignment/>
    </xf>
    <xf numFmtId="0" fontId="0" fillId="0" borderId="60" xfId="0" applyBorder="1" applyAlignment="1">
      <alignment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0" fillId="0" borderId="57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56" xfId="0" applyFont="1" applyBorder="1" applyAlignment="1">
      <alignment horizontal="centerContinuous" wrapText="1"/>
    </xf>
    <xf numFmtId="0" fontId="0" fillId="0" borderId="57" xfId="0" applyFont="1" applyBorder="1" applyAlignment="1">
      <alignment horizontal="centerContinuous" wrapText="1"/>
    </xf>
    <xf numFmtId="0" fontId="0" fillId="0" borderId="0" xfId="0" applyBorder="1" applyAlignment="1">
      <alignment horizontal="right"/>
    </xf>
    <xf numFmtId="0" fontId="0" fillId="0" borderId="53" xfId="0" applyBorder="1" applyAlignment="1">
      <alignment/>
    </xf>
    <xf numFmtId="0" fontId="0" fillId="0" borderId="25" xfId="0" applyBorder="1" applyAlignment="1">
      <alignment/>
    </xf>
    <xf numFmtId="0" fontId="0" fillId="0" borderId="54" xfId="0" applyBorder="1" applyAlignment="1">
      <alignment/>
    </xf>
    <xf numFmtId="0" fontId="1" fillId="0" borderId="52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57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/>
    </xf>
    <xf numFmtId="0" fontId="0" fillId="0" borderId="47" xfId="0" applyBorder="1" applyAlignment="1">
      <alignment/>
    </xf>
    <xf numFmtId="0" fontId="0" fillId="0" borderId="47" xfId="0" applyBorder="1" applyAlignment="1" applyProtection="1">
      <alignment/>
      <protection locked="0"/>
    </xf>
    <xf numFmtId="0" fontId="1" fillId="0" borderId="56" xfId="0" applyFont="1" applyBorder="1" applyAlignment="1">
      <alignment horizontal="left"/>
    </xf>
    <xf numFmtId="0" fontId="0" fillId="0" borderId="57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3" fontId="0" fillId="0" borderId="48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0" fontId="1" fillId="0" borderId="23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170" fontId="0" fillId="0" borderId="11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16" fillId="0" borderId="52" xfId="0" applyFont="1" applyBorder="1" applyAlignment="1">
      <alignment horizontal="right"/>
    </xf>
    <xf numFmtId="0" fontId="0" fillId="0" borderId="52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Continuous"/>
      <protection locked="0"/>
    </xf>
    <xf numFmtId="0" fontId="0" fillId="0" borderId="6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39" xfId="0" applyBorder="1" applyAlignment="1">
      <alignment/>
    </xf>
    <xf numFmtId="0" fontId="0" fillId="0" borderId="59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57" xfId="0" applyBorder="1" applyAlignment="1">
      <alignment horizontal="centerContinuous" wrapText="1"/>
    </xf>
    <xf numFmtId="0" fontId="0" fillId="0" borderId="47" xfId="0" applyBorder="1" applyAlignment="1">
      <alignment horizontal="centerContinuous" wrapText="1"/>
    </xf>
    <xf numFmtId="0" fontId="0" fillId="0" borderId="54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59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6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63" xfId="0" applyBorder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64" xfId="0" applyBorder="1" applyAlignment="1" applyProtection="1">
      <alignment horizontal="centerContinuous"/>
      <protection/>
    </xf>
    <xf numFmtId="0" fontId="0" fillId="0" borderId="63" xfId="0" applyBorder="1" applyAlignment="1" applyProtection="1">
      <alignment horizontal="centerContinuous"/>
      <protection/>
    </xf>
    <xf numFmtId="0" fontId="0" fillId="0" borderId="37" xfId="0" applyBorder="1" applyAlignment="1" applyProtection="1">
      <alignment horizontal="centerContinuous"/>
      <protection/>
    </xf>
    <xf numFmtId="0" fontId="0" fillId="0" borderId="65" xfId="0" applyBorder="1" applyAlignment="1" applyProtection="1">
      <alignment horizontal="centerContinuous"/>
      <protection/>
    </xf>
    <xf numFmtId="0" fontId="0" fillId="0" borderId="66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67" xfId="0" applyFill="1" applyBorder="1" applyAlignment="1" applyProtection="1">
      <alignment horizontal="center"/>
      <protection/>
    </xf>
    <xf numFmtId="8" fontId="0" fillId="0" borderId="27" xfId="0" applyNumberFormat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66" xfId="0" applyBorder="1" applyAlignment="1" applyProtection="1">
      <alignment horizontal="left"/>
      <protection/>
    </xf>
    <xf numFmtId="0" fontId="0" fillId="0" borderId="68" xfId="0" applyFill="1" applyBorder="1" applyAlignment="1" applyProtection="1">
      <alignment horizontal="center"/>
      <protection/>
    </xf>
    <xf numFmtId="8" fontId="0" fillId="0" borderId="0" xfId="0" applyNumberFormat="1" applyBorder="1" applyAlignment="1" applyProtection="1">
      <alignment horizontal="center"/>
      <protection/>
    </xf>
    <xf numFmtId="0" fontId="0" fillId="0" borderId="6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8" fontId="0" fillId="0" borderId="30" xfId="0" applyNumberFormat="1" applyBorder="1" applyAlignment="1" applyProtection="1">
      <alignment horizontal="center"/>
      <protection/>
    </xf>
    <xf numFmtId="8" fontId="0" fillId="0" borderId="69" xfId="0" applyNumberFormat="1" applyFill="1" applyBorder="1" applyAlignment="1" applyProtection="1">
      <alignment horizontal="center"/>
      <protection/>
    </xf>
    <xf numFmtId="8" fontId="0" fillId="0" borderId="28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8" fontId="0" fillId="0" borderId="0" xfId="0" applyNumberFormat="1" applyFill="1" applyBorder="1" applyAlignment="1" applyProtection="1">
      <alignment horizontal="center"/>
      <protection/>
    </xf>
    <xf numFmtId="0" fontId="0" fillId="0" borderId="70" xfId="0" applyFill="1" applyBorder="1" applyAlignment="1" applyProtection="1">
      <alignment horizontal="centerContinuous"/>
      <protection/>
    </xf>
    <xf numFmtId="0" fontId="0" fillId="0" borderId="42" xfId="0" applyBorder="1" applyAlignment="1" applyProtection="1">
      <alignment/>
      <protection/>
    </xf>
    <xf numFmtId="0" fontId="0" fillId="0" borderId="71" xfId="0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68" xfId="0" applyNumberFormat="1" applyFill="1" applyBorder="1" applyAlignment="1" applyProtection="1">
      <alignment horizontal="center"/>
      <protection/>
    </xf>
    <xf numFmtId="3" fontId="0" fillId="0" borderId="46" xfId="0" applyNumberForma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56" xfId="0" applyBorder="1" applyAlignment="1">
      <alignment horizontal="centerContinuous" wrapText="1"/>
    </xf>
    <xf numFmtId="0" fontId="0" fillId="0" borderId="47" xfId="0" applyBorder="1" applyAlignment="1">
      <alignment horizontal="centerContinuous"/>
    </xf>
    <xf numFmtId="0" fontId="0" fillId="0" borderId="52" xfId="0" applyBorder="1" applyAlignment="1">
      <alignment horizontal="centerContinuous"/>
    </xf>
    <xf numFmtId="0" fontId="0" fillId="0" borderId="53" xfId="0" applyBorder="1" applyAlignment="1">
      <alignment horizontal="center" wrapText="1"/>
    </xf>
    <xf numFmtId="0" fontId="0" fillId="0" borderId="62" xfId="0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0" fillId="0" borderId="72" xfId="0" applyBorder="1" applyAlignment="1">
      <alignment horizontal="centerContinuous"/>
    </xf>
    <xf numFmtId="0" fontId="0" fillId="0" borderId="73" xfId="0" applyBorder="1" applyAlignment="1">
      <alignment horizontal="centerContinuous"/>
    </xf>
    <xf numFmtId="0" fontId="0" fillId="0" borderId="60" xfId="0" applyBorder="1" applyAlignment="1">
      <alignment horizontal="center"/>
    </xf>
    <xf numFmtId="0" fontId="0" fillId="0" borderId="39" xfId="0" applyBorder="1" applyAlignment="1">
      <alignment horizontal="right"/>
    </xf>
    <xf numFmtId="0" fontId="0" fillId="0" borderId="74" xfId="0" applyBorder="1" applyAlignment="1">
      <alignment horizontal="right"/>
    </xf>
    <xf numFmtId="0" fontId="0" fillId="0" borderId="58" xfId="0" applyBorder="1" applyAlignment="1">
      <alignment horizontal="centerContinuous" wrapText="1"/>
    </xf>
    <xf numFmtId="0" fontId="1" fillId="0" borderId="39" xfId="0" applyFont="1" applyBorder="1" applyAlignment="1">
      <alignment horizontal="right"/>
    </xf>
    <xf numFmtId="8" fontId="0" fillId="0" borderId="20" xfId="0" applyNumberFormat="1" applyBorder="1" applyAlignment="1">
      <alignment/>
    </xf>
    <xf numFmtId="3" fontId="0" fillId="0" borderId="52" xfId="0" applyNumberFormat="1" applyBorder="1" applyAlignment="1" applyProtection="1">
      <alignment horizontal="center"/>
      <protection locked="0"/>
    </xf>
    <xf numFmtId="3" fontId="0" fillId="0" borderId="53" xfId="0" applyNumberFormat="1" applyBorder="1" applyAlignment="1" applyProtection="1">
      <alignment/>
      <protection locked="0"/>
    </xf>
    <xf numFmtId="0" fontId="0" fillId="0" borderId="62" xfId="0" applyBorder="1" applyAlignment="1">
      <alignment horizontal="right"/>
    </xf>
    <xf numFmtId="0" fontId="0" fillId="0" borderId="46" xfId="0" applyBorder="1" applyAlignment="1">
      <alignment horizontal="centerContinuous"/>
    </xf>
    <xf numFmtId="0" fontId="0" fillId="0" borderId="75" xfId="0" applyBorder="1" applyAlignment="1">
      <alignment horizontal="centerContinuous"/>
    </xf>
    <xf numFmtId="0" fontId="0" fillId="0" borderId="72" xfId="0" applyBorder="1" applyAlignment="1">
      <alignment horizontal="right"/>
    </xf>
    <xf numFmtId="0" fontId="0" fillId="0" borderId="76" xfId="0" applyBorder="1" applyAlignment="1">
      <alignment horizontal="right"/>
    </xf>
    <xf numFmtId="0" fontId="1" fillId="0" borderId="62" xfId="0" applyFont="1" applyBorder="1" applyAlignment="1">
      <alignment horizontal="centerContinuous"/>
    </xf>
    <xf numFmtId="0" fontId="1" fillId="0" borderId="72" xfId="0" applyFont="1" applyBorder="1" applyAlignment="1">
      <alignment horizontal="centerContinuous"/>
    </xf>
    <xf numFmtId="0" fontId="1" fillId="0" borderId="75" xfId="0" applyFont="1" applyBorder="1" applyAlignment="1">
      <alignment horizontal="centerContinuous"/>
    </xf>
    <xf numFmtId="0" fontId="1" fillId="0" borderId="62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1" fillId="0" borderId="75" xfId="0" applyFont="1" applyBorder="1" applyAlignment="1">
      <alignment horizontal="left"/>
    </xf>
    <xf numFmtId="0" fontId="0" fillId="0" borderId="7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42" xfId="0" applyBorder="1" applyAlignment="1">
      <alignment horizontal="center" wrapText="1"/>
    </xf>
    <xf numFmtId="3" fontId="0" fillId="0" borderId="42" xfId="0" applyNumberFormat="1" applyBorder="1" applyAlignment="1" applyProtection="1">
      <alignment/>
      <protection locked="0"/>
    </xf>
    <xf numFmtId="0" fontId="0" fillId="0" borderId="66" xfId="0" applyBorder="1" applyAlignment="1">
      <alignment horizontal="center"/>
    </xf>
    <xf numFmtId="0" fontId="0" fillId="0" borderId="4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76" xfId="0" applyBorder="1" applyAlignment="1">
      <alignment horizontal="center"/>
    </xf>
    <xf numFmtId="3" fontId="0" fillId="0" borderId="30" xfId="0" applyNumberFormat="1" applyBorder="1" applyAlignment="1">
      <alignment horizontal="center"/>
    </xf>
    <xf numFmtId="6" fontId="0" fillId="0" borderId="20" xfId="0" applyNumberFormat="1" applyBorder="1" applyAlignment="1">
      <alignment/>
    </xf>
    <xf numFmtId="6" fontId="0" fillId="0" borderId="19" xfId="0" applyNumberFormat="1" applyBorder="1" applyAlignment="1">
      <alignment horizontal="center"/>
    </xf>
    <xf numFmtId="6" fontId="0" fillId="0" borderId="21" xfId="0" applyNumberFormat="1" applyBorder="1" applyAlignment="1">
      <alignment horizontal="center"/>
    </xf>
    <xf numFmtId="3" fontId="0" fillId="0" borderId="53" xfId="0" applyNumberFormat="1" applyBorder="1" applyAlignment="1" applyProtection="1">
      <alignment/>
      <protection/>
    </xf>
    <xf numFmtId="3" fontId="0" fillId="0" borderId="52" xfId="0" applyNumberFormat="1" applyBorder="1" applyAlignment="1" applyProtection="1">
      <alignment horizontal="center"/>
      <protection/>
    </xf>
    <xf numFmtId="173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3" fontId="0" fillId="0" borderId="2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41" xfId="0" applyFill="1" applyBorder="1" applyAlignment="1">
      <alignment/>
    </xf>
    <xf numFmtId="0" fontId="6" fillId="0" borderId="30" xfId="0" applyFont="1" applyFill="1" applyBorder="1" applyAlignment="1">
      <alignment horizontal="centerContinuous"/>
    </xf>
    <xf numFmtId="0" fontId="6" fillId="0" borderId="41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0" fontId="0" fillId="0" borderId="30" xfId="0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7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8" fontId="0" fillId="0" borderId="28" xfId="0" applyNumberFormat="1" applyFill="1" applyBorder="1" applyAlignment="1">
      <alignment horizontal="center"/>
    </xf>
    <xf numFmtId="0" fontId="0" fillId="0" borderId="0" xfId="0" applyFill="1" applyAlignment="1">
      <alignment/>
    </xf>
    <xf numFmtId="8" fontId="0" fillId="0" borderId="78" xfId="0" applyNumberFormat="1" applyFill="1" applyBorder="1" applyAlignment="1">
      <alignment horizontal="center"/>
    </xf>
    <xf numFmtId="8" fontId="0" fillId="0" borderId="31" xfId="0" applyNumberFormat="1" applyFill="1" applyBorder="1" applyAlignment="1">
      <alignment horizontal="center"/>
    </xf>
    <xf numFmtId="8" fontId="0" fillId="0" borderId="3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8" fontId="0" fillId="0" borderId="2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35" xfId="0" applyFont="1" applyFill="1" applyBorder="1" applyAlignment="1">
      <alignment horizontal="centerContinuous"/>
    </xf>
    <xf numFmtId="8" fontId="1" fillId="0" borderId="19" xfId="0" applyNumberFormat="1" applyFont="1" applyFill="1" applyBorder="1" applyAlignment="1">
      <alignment horizontal="center"/>
    </xf>
    <xf numFmtId="8" fontId="1" fillId="0" borderId="20" xfId="0" applyNumberFormat="1" applyFont="1" applyFill="1" applyBorder="1" applyAlignment="1">
      <alignment horizontal="center"/>
    </xf>
    <xf numFmtId="8" fontId="1" fillId="0" borderId="15" xfId="0" applyNumberFormat="1" applyFont="1" applyFill="1" applyBorder="1" applyAlignment="1">
      <alignment horizontal="center"/>
    </xf>
    <xf numFmtId="6" fontId="1" fillId="0" borderId="19" xfId="0" applyNumberFormat="1" applyFont="1" applyFill="1" applyBorder="1" applyAlignment="1">
      <alignment horizontal="center"/>
    </xf>
    <xf numFmtId="8" fontId="1" fillId="0" borderId="60" xfId="0" applyNumberFormat="1" applyFont="1" applyFill="1" applyBorder="1" applyAlignment="1">
      <alignment horizontal="center"/>
    </xf>
    <xf numFmtId="8" fontId="1" fillId="0" borderId="76" xfId="0" applyNumberFormat="1" applyFont="1" applyFill="1" applyBorder="1" applyAlignment="1">
      <alignment horizontal="center"/>
    </xf>
    <xf numFmtId="8" fontId="0" fillId="0" borderId="76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8" fontId="0" fillId="0" borderId="44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79" xfId="0" applyFill="1" applyBorder="1" applyAlignment="1">
      <alignment/>
    </xf>
    <xf numFmtId="0" fontId="1" fillId="37" borderId="41" xfId="0" applyFont="1" applyFill="1" applyBorder="1" applyAlignment="1">
      <alignment horizontal="centerContinuous"/>
    </xf>
    <xf numFmtId="0" fontId="1" fillId="38" borderId="41" xfId="0" applyFont="1" applyFill="1" applyBorder="1" applyAlignment="1">
      <alignment horizontal="centerContinuous"/>
    </xf>
    <xf numFmtId="0" fontId="1" fillId="38" borderId="29" xfId="0" applyFont="1" applyFill="1" applyBorder="1" applyAlignment="1">
      <alignment horizontal="centerContinuous"/>
    </xf>
    <xf numFmtId="0" fontId="1" fillId="38" borderId="30" xfId="0" applyFont="1" applyFill="1" applyBorder="1" applyAlignment="1">
      <alignment/>
    </xf>
    <xf numFmtId="0" fontId="0" fillId="38" borderId="41" xfId="0" applyFill="1" applyBorder="1" applyAlignment="1">
      <alignment/>
    </xf>
    <xf numFmtId="0" fontId="0" fillId="38" borderId="80" xfId="0" applyFill="1" applyBorder="1" applyAlignment="1">
      <alignment/>
    </xf>
    <xf numFmtId="0" fontId="0" fillId="38" borderId="77" xfId="0" applyFill="1" applyBorder="1" applyAlignment="1">
      <alignment horizontal="center"/>
    </xf>
    <xf numFmtId="0" fontId="1" fillId="38" borderId="31" xfId="0" applyFont="1" applyFill="1" applyBorder="1" applyAlignment="1">
      <alignment/>
    </xf>
    <xf numFmtId="0" fontId="1" fillId="38" borderId="30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29" xfId="0" applyFont="1" applyFill="1" applyBorder="1" applyAlignment="1">
      <alignment/>
    </xf>
    <xf numFmtId="0" fontId="14" fillId="38" borderId="4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38" borderId="28" xfId="0" applyFont="1" applyFill="1" applyBorder="1" applyAlignment="1" applyProtection="1">
      <alignment wrapText="1"/>
      <protection/>
    </xf>
    <xf numFmtId="0" fontId="1" fillId="38" borderId="30" xfId="0" applyFont="1" applyFill="1" applyBorder="1" applyAlignment="1" applyProtection="1">
      <alignment horizontal="center" wrapText="1"/>
      <protection/>
    </xf>
    <xf numFmtId="0" fontId="1" fillId="38" borderId="41" xfId="0" applyFont="1" applyFill="1" applyBorder="1" applyAlignment="1" applyProtection="1">
      <alignment horizontal="center"/>
      <protection/>
    </xf>
    <xf numFmtId="8" fontId="0" fillId="38" borderId="68" xfId="0" applyNumberFormat="1" applyFont="1" applyFill="1" applyBorder="1" applyAlignment="1" applyProtection="1">
      <alignment horizontal="center"/>
      <protection/>
    </xf>
    <xf numFmtId="0" fontId="1" fillId="37" borderId="30" xfId="0" applyFont="1" applyFill="1" applyBorder="1" applyAlignment="1">
      <alignment horizontal="centerContinuous"/>
    </xf>
    <xf numFmtId="0" fontId="1" fillId="37" borderId="30" xfId="0" applyFont="1" applyFill="1" applyBorder="1" applyAlignment="1">
      <alignment/>
    </xf>
    <xf numFmtId="0" fontId="0" fillId="37" borderId="41" xfId="0" applyFill="1" applyBorder="1" applyAlignment="1">
      <alignment/>
    </xf>
    <xf numFmtId="0" fontId="0" fillId="37" borderId="41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1" fillId="37" borderId="31" xfId="0" applyFont="1" applyFill="1" applyBorder="1" applyAlignment="1">
      <alignment/>
    </xf>
    <xf numFmtId="0" fontId="1" fillId="37" borderId="30" xfId="0" applyFont="1" applyFill="1" applyBorder="1" applyAlignment="1">
      <alignment/>
    </xf>
    <xf numFmtId="0" fontId="1" fillId="37" borderId="41" xfId="0" applyFont="1" applyFill="1" applyBorder="1" applyAlignment="1">
      <alignment/>
    </xf>
    <xf numFmtId="0" fontId="1" fillId="37" borderId="28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left"/>
    </xf>
    <xf numFmtId="0" fontId="1" fillId="37" borderId="41" xfId="0" applyFont="1" applyFill="1" applyBorder="1" applyAlignment="1">
      <alignment horizontal="left"/>
    </xf>
    <xf numFmtId="0" fontId="1" fillId="37" borderId="41" xfId="0" applyFont="1" applyFill="1" applyBorder="1" applyAlignment="1">
      <alignment/>
    </xf>
    <xf numFmtId="0" fontId="1" fillId="37" borderId="31" xfId="0" applyFont="1" applyFill="1" applyBorder="1" applyAlignment="1">
      <alignment wrapText="1"/>
    </xf>
    <xf numFmtId="0" fontId="1" fillId="37" borderId="28" xfId="0" applyFont="1" applyFill="1" applyBorder="1" applyAlignment="1">
      <alignment/>
    </xf>
    <xf numFmtId="0" fontId="1" fillId="37" borderId="78" xfId="0" applyFont="1" applyFill="1" applyBorder="1" applyAlignment="1">
      <alignment horizontal="left"/>
    </xf>
    <xf numFmtId="0" fontId="1" fillId="37" borderId="44" xfId="0" applyFont="1" applyFill="1" applyBorder="1" applyAlignment="1">
      <alignment/>
    </xf>
    <xf numFmtId="0" fontId="1" fillId="37" borderId="31" xfId="0" applyFont="1" applyFill="1" applyBorder="1" applyAlignment="1">
      <alignment/>
    </xf>
    <xf numFmtId="0" fontId="1" fillId="37" borderId="29" xfId="0" applyFont="1" applyFill="1" applyBorder="1" applyAlignment="1">
      <alignment/>
    </xf>
    <xf numFmtId="0" fontId="1" fillId="37" borderId="31" xfId="0" applyFont="1" applyFill="1" applyBorder="1" applyAlignment="1">
      <alignment/>
    </xf>
    <xf numFmtId="0" fontId="1" fillId="37" borderId="35" xfId="0" applyFont="1" applyFill="1" applyBorder="1" applyAlignment="1">
      <alignment horizontal="center" wrapText="1"/>
    </xf>
    <xf numFmtId="0" fontId="1" fillId="37" borderId="31" xfId="0" applyFont="1" applyFill="1" applyBorder="1" applyAlignment="1">
      <alignment horizontal="left" shrinkToFit="1"/>
    </xf>
    <xf numFmtId="0" fontId="1" fillId="37" borderId="30" xfId="0" applyFont="1" applyFill="1" applyBorder="1" applyAlignment="1">
      <alignment/>
    </xf>
    <xf numFmtId="0" fontId="1" fillId="37" borderId="41" xfId="0" applyFont="1" applyFill="1" applyBorder="1" applyAlignment="1">
      <alignment shrinkToFit="1"/>
    </xf>
    <xf numFmtId="0" fontId="1" fillId="37" borderId="41" xfId="0" applyFont="1" applyFill="1" applyBorder="1" applyAlignment="1">
      <alignment/>
    </xf>
    <xf numFmtId="0" fontId="1" fillId="37" borderId="41" xfId="0" applyFont="1" applyFill="1" applyBorder="1" applyAlignment="1">
      <alignment wrapText="1"/>
    </xf>
    <xf numFmtId="0" fontId="1" fillId="37" borderId="78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35" xfId="0" applyFont="1" applyFill="1" applyBorder="1" applyAlignment="1">
      <alignment horizontal="center"/>
    </xf>
    <xf numFmtId="0" fontId="1" fillId="39" borderId="30" xfId="0" applyFont="1" applyFill="1" applyBorder="1" applyAlignment="1">
      <alignment/>
    </xf>
    <xf numFmtId="0" fontId="0" fillId="39" borderId="41" xfId="0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1" fillId="39" borderId="23" xfId="0" applyFont="1" applyFill="1" applyBorder="1" applyAlignment="1">
      <alignment/>
    </xf>
    <xf numFmtId="0" fontId="0" fillId="39" borderId="23" xfId="0" applyFont="1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1" fillId="39" borderId="30" xfId="0" applyFont="1" applyFill="1" applyBorder="1" applyAlignment="1">
      <alignment/>
    </xf>
    <xf numFmtId="0" fontId="1" fillId="39" borderId="41" xfId="0" applyFont="1" applyFill="1" applyBorder="1" applyAlignment="1">
      <alignment/>
    </xf>
    <xf numFmtId="0" fontId="1" fillId="39" borderId="29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41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1" fillId="36" borderId="30" xfId="0" applyFont="1" applyFill="1" applyBorder="1" applyAlignment="1">
      <alignment horizontal="left"/>
    </xf>
    <xf numFmtId="0" fontId="1" fillId="36" borderId="41" xfId="0" applyFont="1" applyFill="1" applyBorder="1" applyAlignment="1">
      <alignment horizontal="left"/>
    </xf>
    <xf numFmtId="0" fontId="1" fillId="36" borderId="29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6" fillId="39" borderId="30" xfId="0" applyFont="1" applyFill="1" applyBorder="1" applyAlignment="1">
      <alignment horizontal="centerContinuous"/>
    </xf>
    <xf numFmtId="0" fontId="6" fillId="39" borderId="41" xfId="0" applyFont="1" applyFill="1" applyBorder="1" applyAlignment="1">
      <alignment horizontal="centerContinuous"/>
    </xf>
    <xf numFmtId="0" fontId="6" fillId="39" borderId="29" xfId="0" applyFont="1" applyFill="1" applyBorder="1" applyAlignment="1">
      <alignment horizontal="centerContinuous"/>
    </xf>
    <xf numFmtId="0" fontId="0" fillId="40" borderId="20" xfId="0" applyFill="1" applyBorder="1" applyAlignment="1" applyProtection="1">
      <alignment/>
      <protection locked="0"/>
    </xf>
    <xf numFmtId="0" fontId="0" fillId="40" borderId="21" xfId="0" applyFill="1" applyBorder="1" applyAlignment="1" applyProtection="1">
      <alignment/>
      <protection locked="0"/>
    </xf>
    <xf numFmtId="0" fontId="0" fillId="40" borderId="81" xfId="0" applyFill="1" applyBorder="1" applyAlignment="1" applyProtection="1">
      <alignment horizontal="center"/>
      <protection locked="0"/>
    </xf>
    <xf numFmtId="0" fontId="0" fillId="40" borderId="51" xfId="0" applyFill="1" applyBorder="1" applyAlignment="1" applyProtection="1">
      <alignment horizontal="center"/>
      <protection locked="0"/>
    </xf>
    <xf numFmtId="0" fontId="0" fillId="40" borderId="82" xfId="0" applyFill="1" applyBorder="1" applyAlignment="1" applyProtection="1">
      <alignment horizontal="center"/>
      <protection locked="0"/>
    </xf>
    <xf numFmtId="0" fontId="0" fillId="40" borderId="20" xfId="0" applyFill="1" applyBorder="1" applyAlignment="1" applyProtection="1">
      <alignment horizontal="center"/>
      <protection locked="0"/>
    </xf>
    <xf numFmtId="0" fontId="0" fillId="40" borderId="83" xfId="0" applyFill="1" applyBorder="1" applyAlignment="1" applyProtection="1">
      <alignment horizontal="center"/>
      <protection locked="0"/>
    </xf>
    <xf numFmtId="0" fontId="0" fillId="40" borderId="84" xfId="0" applyFill="1" applyBorder="1" applyAlignment="1" applyProtection="1">
      <alignment horizontal="center"/>
      <protection locked="0"/>
    </xf>
    <xf numFmtId="0" fontId="0" fillId="40" borderId="85" xfId="0" applyFill="1" applyBorder="1" applyAlignment="1" applyProtection="1">
      <alignment horizontal="center"/>
      <protection locked="0"/>
    </xf>
    <xf numFmtId="0" fontId="0" fillId="40" borderId="86" xfId="0" applyFill="1" applyBorder="1" applyAlignment="1" applyProtection="1">
      <alignment horizontal="center"/>
      <protection locked="0"/>
    </xf>
    <xf numFmtId="0" fontId="0" fillId="40" borderId="87" xfId="0" applyFill="1" applyBorder="1" applyAlignment="1" applyProtection="1">
      <alignment horizontal="center"/>
      <protection locked="0"/>
    </xf>
    <xf numFmtId="0" fontId="0" fillId="40" borderId="88" xfId="0" applyFill="1" applyBorder="1" applyAlignment="1" applyProtection="1">
      <alignment horizontal="center"/>
      <protection locked="0"/>
    </xf>
    <xf numFmtId="0" fontId="0" fillId="40" borderId="89" xfId="0" applyFill="1" applyBorder="1" applyAlignment="1" applyProtection="1">
      <alignment horizontal="center"/>
      <protection locked="0"/>
    </xf>
    <xf numFmtId="0" fontId="0" fillId="40" borderId="90" xfId="0" applyFill="1" applyBorder="1" applyAlignment="1" applyProtection="1">
      <alignment horizontal="center"/>
      <protection locked="0"/>
    </xf>
    <xf numFmtId="0" fontId="0" fillId="40" borderId="91" xfId="0" applyFill="1" applyBorder="1" applyAlignment="1" applyProtection="1">
      <alignment horizontal="center"/>
      <protection locked="0"/>
    </xf>
    <xf numFmtId="0" fontId="0" fillId="40" borderId="21" xfId="0" applyFill="1" applyBorder="1" applyAlignment="1" applyProtection="1">
      <alignment horizontal="center"/>
      <protection locked="0"/>
    </xf>
    <xf numFmtId="0" fontId="1" fillId="39" borderId="41" xfId="0" applyFont="1" applyFill="1" applyBorder="1" applyAlignment="1">
      <alignment horizontal="center"/>
    </xf>
    <xf numFmtId="0" fontId="1" fillId="39" borderId="29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0" borderId="11" xfId="0" applyFill="1" applyBorder="1" applyAlignment="1" applyProtection="1">
      <alignment/>
      <protection locked="0"/>
    </xf>
    <xf numFmtId="0" fontId="0" fillId="40" borderId="12" xfId="0" applyFill="1" applyBorder="1" applyAlignment="1" applyProtection="1">
      <alignment/>
      <protection locked="0"/>
    </xf>
    <xf numFmtId="0" fontId="0" fillId="40" borderId="12" xfId="0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/>
    </xf>
    <xf numFmtId="0" fontId="0" fillId="40" borderId="0" xfId="0" applyFill="1" applyBorder="1" applyAlignment="1" applyProtection="1">
      <alignment horizontal="center"/>
      <protection locked="0"/>
    </xf>
    <xf numFmtId="0" fontId="0" fillId="40" borderId="0" xfId="0" applyFill="1" applyBorder="1" applyAlignment="1" applyProtection="1">
      <alignment horizontal="center"/>
      <protection/>
    </xf>
    <xf numFmtId="0" fontId="0" fillId="40" borderId="46" xfId="0" applyFill="1" applyBorder="1" applyAlignment="1" applyProtection="1">
      <alignment horizontal="center"/>
      <protection locked="0"/>
    </xf>
    <xf numFmtId="10" fontId="0" fillId="40" borderId="0" xfId="0" applyNumberFormat="1" applyFill="1" applyBorder="1" applyAlignment="1" applyProtection="1">
      <alignment horizontal="center"/>
      <protection locked="0"/>
    </xf>
    <xf numFmtId="16" fontId="1" fillId="40" borderId="0" xfId="0" applyNumberFormat="1" applyFont="1" applyFill="1" applyAlignment="1" applyProtection="1">
      <alignment horizontal="centerContinuous"/>
      <protection locked="0"/>
    </xf>
    <xf numFmtId="0" fontId="7" fillId="40" borderId="0" xfId="0" applyFont="1" applyFill="1" applyAlignment="1" applyProtection="1">
      <alignment horizontal="centerContinuous"/>
      <protection locked="0"/>
    </xf>
    <xf numFmtId="0" fontId="0" fillId="40" borderId="92" xfId="0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0" fillId="40" borderId="42" xfId="0" applyFill="1" applyBorder="1" applyAlignment="1" applyProtection="1">
      <alignment horizontal="center"/>
      <protection locked="0"/>
    </xf>
    <xf numFmtId="0" fontId="0" fillId="40" borderId="18" xfId="0" applyFill="1" applyBorder="1" applyAlignment="1" applyProtection="1">
      <alignment horizontal="center"/>
      <protection locked="0"/>
    </xf>
    <xf numFmtId="0" fontId="0" fillId="40" borderId="26" xfId="0" applyFill="1" applyBorder="1" applyAlignment="1" applyProtection="1">
      <alignment horizontal="center"/>
      <protection locked="0"/>
    </xf>
    <xf numFmtId="0" fontId="0" fillId="40" borderId="51" xfId="0" applyFill="1" applyBorder="1" applyAlignment="1">
      <alignment/>
    </xf>
    <xf numFmtId="0" fontId="0" fillId="40" borderId="93" xfId="0" applyFill="1" applyBorder="1" applyAlignment="1">
      <alignment/>
    </xf>
    <xf numFmtId="0" fontId="0" fillId="40" borderId="11" xfId="0" applyFill="1" applyBorder="1" applyAlignment="1" applyProtection="1">
      <alignment horizontal="center"/>
      <protection locked="0"/>
    </xf>
    <xf numFmtId="0" fontId="0" fillId="40" borderId="18" xfId="0" applyFill="1" applyBorder="1" applyAlignment="1" applyProtection="1">
      <alignment/>
      <protection locked="0"/>
    </xf>
    <xf numFmtId="0" fontId="0" fillId="40" borderId="26" xfId="0" applyFill="1" applyBorder="1" applyAlignment="1" applyProtection="1">
      <alignment/>
      <protection locked="0"/>
    </xf>
    <xf numFmtId="0" fontId="1" fillId="40" borderId="11" xfId="0" applyFont="1" applyFill="1" applyBorder="1" applyAlignment="1" applyProtection="1">
      <alignment horizontal="left"/>
      <protection locked="0"/>
    </xf>
    <xf numFmtId="0" fontId="1" fillId="40" borderId="11" xfId="0" applyFont="1" applyFill="1" applyBorder="1" applyAlignment="1" applyProtection="1">
      <alignment horizontal="center"/>
      <protection locked="0"/>
    </xf>
    <xf numFmtId="0" fontId="1" fillId="40" borderId="12" xfId="0" applyFont="1" applyFill="1" applyBorder="1" applyAlignment="1" applyProtection="1">
      <alignment horizontal="center"/>
      <protection locked="0"/>
    </xf>
    <xf numFmtId="0" fontId="1" fillId="40" borderId="11" xfId="0" applyFont="1" applyFill="1" applyBorder="1" applyAlignment="1" applyProtection="1">
      <alignment/>
      <protection locked="0"/>
    </xf>
    <xf numFmtId="0" fontId="2" fillId="40" borderId="10" xfId="0" applyFont="1" applyFill="1" applyBorder="1" applyAlignment="1" applyProtection="1">
      <alignment horizontal="center"/>
      <protection locked="0"/>
    </xf>
    <xf numFmtId="0" fontId="0" fillId="40" borderId="94" xfId="0" applyFill="1" applyBorder="1" applyAlignment="1" applyProtection="1">
      <alignment horizontal="center"/>
      <protection locked="0"/>
    </xf>
    <xf numFmtId="0" fontId="0" fillId="40" borderId="93" xfId="0" applyFill="1" applyBorder="1" applyAlignment="1" applyProtection="1">
      <alignment horizontal="center"/>
      <protection locked="0"/>
    </xf>
    <xf numFmtId="0" fontId="0" fillId="40" borderId="17" xfId="0" applyFill="1" applyBorder="1" applyAlignment="1" applyProtection="1">
      <alignment horizontal="center"/>
      <protection locked="0"/>
    </xf>
    <xf numFmtId="0" fontId="0" fillId="40" borderId="11" xfId="0" applyFont="1" applyFill="1" applyBorder="1" applyAlignment="1" applyProtection="1">
      <alignment horizontal="center"/>
      <protection locked="0"/>
    </xf>
    <xf numFmtId="0" fontId="0" fillId="40" borderId="11" xfId="0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8" fontId="0" fillId="0" borderId="51" xfId="0" applyNumberFormat="1" applyFill="1" applyBorder="1" applyAlignment="1" applyProtection="1">
      <alignment horizontal="center"/>
      <protection/>
    </xf>
    <xf numFmtId="0" fontId="0" fillId="40" borderId="20" xfId="0" applyFill="1" applyBorder="1" applyAlignment="1">
      <alignment horizontal="center"/>
    </xf>
    <xf numFmtId="0" fontId="0" fillId="40" borderId="93" xfId="0" applyFill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/>
      <protection/>
    </xf>
    <xf numFmtId="3" fontId="0" fillId="0" borderId="28" xfId="0" applyNumberFormat="1" applyBorder="1" applyAlignment="1" applyProtection="1">
      <alignment horizontal="center"/>
      <protection/>
    </xf>
    <xf numFmtId="1" fontId="0" fillId="0" borderId="53" xfId="0" applyNumberFormat="1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60" xfId="0" applyFont="1" applyBorder="1" applyAlignment="1">
      <alignment horizontal="left"/>
    </xf>
    <xf numFmtId="0" fontId="0" fillId="4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46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2" fontId="0" fillId="0" borderId="66" xfId="0" applyNumberFormat="1" applyBorder="1" applyAlignment="1" applyProtection="1">
      <alignment/>
      <protection/>
    </xf>
    <xf numFmtId="2" fontId="0" fillId="0" borderId="46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8" fontId="0" fillId="0" borderId="66" xfId="0" applyNumberFormat="1" applyBorder="1" applyAlignment="1" applyProtection="1">
      <alignment/>
      <protection/>
    </xf>
    <xf numFmtId="8" fontId="0" fillId="0" borderId="0" xfId="0" applyNumberFormat="1" applyBorder="1" applyAlignment="1" applyProtection="1">
      <alignment/>
      <protection/>
    </xf>
    <xf numFmtId="8" fontId="0" fillId="0" borderId="46" xfId="0" applyNumberFormat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0" fontId="0" fillId="0" borderId="66" xfId="59" applyNumberFormat="1" applyFont="1" applyBorder="1" applyAlignment="1" applyProtection="1">
      <alignment/>
      <protection/>
    </xf>
    <xf numFmtId="10" fontId="0" fillId="0" borderId="0" xfId="59" applyNumberFormat="1" applyFont="1" applyBorder="1" applyAlignment="1" applyProtection="1">
      <alignment/>
      <protection/>
    </xf>
    <xf numFmtId="10" fontId="0" fillId="0" borderId="46" xfId="59" applyNumberFormat="1" applyFont="1" applyBorder="1" applyAlignment="1" applyProtection="1">
      <alignment/>
      <protection/>
    </xf>
    <xf numFmtId="10" fontId="0" fillId="0" borderId="0" xfId="59" applyNumberFormat="1" applyFont="1" applyAlignment="1" applyProtection="1">
      <alignment/>
      <protection/>
    </xf>
    <xf numFmtId="176" fontId="0" fillId="0" borderId="6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2" fontId="0" fillId="0" borderId="66" xfId="59" applyNumberFormat="1" applyFont="1" applyBorder="1" applyAlignment="1" applyProtection="1">
      <alignment/>
      <protection/>
    </xf>
    <xf numFmtId="2" fontId="0" fillId="0" borderId="46" xfId="59" applyNumberFormat="1" applyFont="1" applyBorder="1" applyAlignment="1" applyProtection="1">
      <alignment/>
      <protection/>
    </xf>
    <xf numFmtId="2" fontId="0" fillId="0" borderId="0" xfId="59" applyNumberFormat="1" applyFon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0" fontId="0" fillId="0" borderId="46" xfId="0" applyNumberForma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" fontId="0" fillId="0" borderId="0" xfId="59" applyNumberFormat="1" applyFont="1" applyAlignment="1" applyProtection="1">
      <alignment/>
      <protection/>
    </xf>
    <xf numFmtId="2" fontId="0" fillId="0" borderId="0" xfId="59" applyNumberFormat="1" applyFon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0" fontId="0" fillId="0" borderId="23" xfId="59" applyNumberFormat="1" applyFont="1" applyBorder="1" applyAlignment="1" applyProtection="1">
      <alignment/>
      <protection/>
    </xf>
    <xf numFmtId="10" fontId="0" fillId="0" borderId="33" xfId="59" applyNumberFormat="1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 locked="0"/>
    </xf>
    <xf numFmtId="10" fontId="0" fillId="0" borderId="11" xfId="0" applyNumberFormat="1" applyBorder="1" applyAlignment="1" applyProtection="1">
      <alignment horizontal="center"/>
      <protection locked="0"/>
    </xf>
    <xf numFmtId="0" fontId="0" fillId="40" borderId="11" xfId="0" applyFill="1" applyBorder="1" applyAlignment="1" applyProtection="1">
      <alignment horizontal="left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14" fontId="0" fillId="41" borderId="11" xfId="0" applyNumberFormat="1" applyFill="1" applyBorder="1" applyAlignment="1" applyProtection="1">
      <alignment horizontal="center"/>
      <protection locked="0"/>
    </xf>
    <xf numFmtId="0" fontId="0" fillId="41" borderId="11" xfId="0" applyFill="1" applyBorder="1" applyAlignment="1" applyProtection="1">
      <alignment horizontal="center"/>
      <protection locked="0"/>
    </xf>
    <xf numFmtId="1" fontId="0" fillId="41" borderId="1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14" fontId="0" fillId="41" borderId="11" xfId="0" applyNumberFormat="1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11" xfId="0" applyFill="1" applyBorder="1" applyAlignment="1" applyProtection="1">
      <alignment horizontal="left"/>
      <protection locked="0"/>
    </xf>
    <xf numFmtId="0" fontId="0" fillId="41" borderId="11" xfId="0" applyFill="1" applyBorder="1" applyAlignment="1">
      <alignment/>
    </xf>
    <xf numFmtId="0" fontId="0" fillId="0" borderId="42" xfId="0" applyFill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5" fillId="0" borderId="35" xfId="0" applyFont="1" applyBorder="1" applyAlignment="1">
      <alignment horizontal="center"/>
    </xf>
    <xf numFmtId="0" fontId="1" fillId="40" borderId="0" xfId="0" applyFont="1" applyFill="1" applyBorder="1" applyAlignment="1" applyProtection="1">
      <alignment horizontal="center"/>
      <protection locked="0"/>
    </xf>
    <xf numFmtId="0" fontId="7" fillId="40" borderId="23" xfId="0" applyFont="1" applyFill="1" applyBorder="1" applyAlignment="1" applyProtection="1">
      <alignment horizontal="center"/>
      <protection locked="0"/>
    </xf>
    <xf numFmtId="0" fontId="1" fillId="37" borderId="30" xfId="0" applyFont="1" applyFill="1" applyBorder="1" applyAlignment="1">
      <alignment horizontal="left"/>
    </xf>
    <xf numFmtId="0" fontId="1" fillId="37" borderId="41" xfId="0" applyFont="1" applyFill="1" applyBorder="1" applyAlignment="1">
      <alignment horizontal="left"/>
    </xf>
    <xf numFmtId="0" fontId="1" fillId="37" borderId="78" xfId="0" applyFont="1" applyFill="1" applyBorder="1" applyAlignment="1">
      <alignment horizontal="center" wrapText="1"/>
    </xf>
    <xf numFmtId="0" fontId="1" fillId="37" borderId="35" xfId="0" applyFont="1" applyFill="1" applyBorder="1" applyAlignment="1">
      <alignment horizontal="center" wrapText="1"/>
    </xf>
    <xf numFmtId="0" fontId="1" fillId="37" borderId="44" xfId="0" applyFont="1" applyFill="1" applyBorder="1" applyAlignment="1">
      <alignment horizontal="center" wrapText="1"/>
    </xf>
    <xf numFmtId="0" fontId="1" fillId="37" borderId="30" xfId="0" applyFont="1" applyFill="1" applyBorder="1" applyAlignment="1">
      <alignment horizontal="center"/>
    </xf>
    <xf numFmtId="0" fontId="1" fillId="37" borderId="41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6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0" fillId="0" borderId="7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37" borderId="30" xfId="0" applyFont="1" applyFill="1" applyBorder="1" applyAlignment="1">
      <alignment horizontal="left" wrapText="1"/>
    </xf>
    <xf numFmtId="0" fontId="1" fillId="37" borderId="41" xfId="0" applyFont="1" applyFill="1" applyBorder="1" applyAlignment="1">
      <alignment horizontal="left" wrapText="1"/>
    </xf>
    <xf numFmtId="0" fontId="0" fillId="0" borderId="6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2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9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37" borderId="30" xfId="0" applyFont="1" applyFill="1" applyBorder="1" applyAlignment="1">
      <alignment horizontal="center" shrinkToFit="1"/>
    </xf>
    <xf numFmtId="0" fontId="1" fillId="37" borderId="41" xfId="0" applyFont="1" applyFill="1" applyBorder="1" applyAlignment="1">
      <alignment horizontal="center" shrinkToFit="1"/>
    </xf>
    <xf numFmtId="0" fontId="1" fillId="37" borderId="29" xfId="0" applyFont="1" applyFill="1" applyBorder="1" applyAlignment="1">
      <alignment horizontal="center" shrinkToFit="1"/>
    </xf>
    <xf numFmtId="0" fontId="0" fillId="0" borderId="20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77" xfId="0" applyBorder="1" applyAlignment="1">
      <alignment horizontal="center"/>
    </xf>
    <xf numFmtId="0" fontId="1" fillId="37" borderId="30" xfId="0" applyFont="1" applyFill="1" applyBorder="1" applyAlignment="1">
      <alignment horizontal="center" wrapText="1"/>
    </xf>
    <xf numFmtId="0" fontId="1" fillId="37" borderId="41" xfId="0" applyFont="1" applyFill="1" applyBorder="1" applyAlignment="1">
      <alignment horizontal="center" wrapText="1"/>
    </xf>
    <xf numFmtId="0" fontId="1" fillId="37" borderId="29" xfId="0" applyFont="1" applyFill="1" applyBorder="1" applyAlignment="1">
      <alignment horizontal="center" wrapText="1"/>
    </xf>
    <xf numFmtId="0" fontId="1" fillId="37" borderId="30" xfId="0" applyFont="1" applyFill="1" applyBorder="1" applyAlignment="1">
      <alignment horizontal="left"/>
    </xf>
    <xf numFmtId="0" fontId="1" fillId="37" borderId="41" xfId="0" applyFont="1" applyFill="1" applyBorder="1" applyAlignment="1">
      <alignment horizontal="left"/>
    </xf>
    <xf numFmtId="0" fontId="1" fillId="37" borderId="29" xfId="0" applyFont="1" applyFill="1" applyBorder="1" applyAlignment="1">
      <alignment horizontal="left"/>
    </xf>
    <xf numFmtId="0" fontId="1" fillId="37" borderId="78" xfId="0" applyFont="1" applyFill="1" applyBorder="1" applyAlignment="1">
      <alignment horizontal="center" shrinkToFit="1"/>
    </xf>
    <xf numFmtId="0" fontId="1" fillId="37" borderId="35" xfId="0" applyFont="1" applyFill="1" applyBorder="1" applyAlignment="1">
      <alignment horizontal="center" shrinkToFit="1"/>
    </xf>
    <xf numFmtId="0" fontId="1" fillId="37" borderId="44" xfId="0" applyFont="1" applyFill="1" applyBorder="1" applyAlignment="1">
      <alignment horizontal="center" shrinkToFit="1"/>
    </xf>
    <xf numFmtId="0" fontId="1" fillId="37" borderId="78" xfId="0" applyFont="1" applyFill="1" applyBorder="1" applyAlignment="1">
      <alignment horizontal="center" wrapText="1"/>
    </xf>
    <xf numFmtId="0" fontId="1" fillId="37" borderId="35" xfId="0" applyFont="1" applyFill="1" applyBorder="1" applyAlignment="1">
      <alignment horizontal="center" wrapText="1"/>
    </xf>
    <xf numFmtId="0" fontId="0" fillId="0" borderId="5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61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0" fillId="0" borderId="5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1" fillId="38" borderId="30" xfId="0" applyFont="1" applyFill="1" applyBorder="1" applyAlignment="1">
      <alignment horizontal="center" wrapText="1"/>
    </xf>
    <xf numFmtId="0" fontId="1" fillId="38" borderId="41" xfId="0" applyFont="1" applyFill="1" applyBorder="1" applyAlignment="1">
      <alignment horizontal="center" wrapText="1"/>
    </xf>
    <xf numFmtId="0" fontId="1" fillId="38" borderId="29" xfId="0" applyFont="1" applyFill="1" applyBorder="1" applyAlignment="1">
      <alignment horizontal="center" wrapText="1"/>
    </xf>
    <xf numFmtId="0" fontId="1" fillId="38" borderId="30" xfId="0" applyFont="1" applyFill="1" applyBorder="1" applyAlignment="1">
      <alignment horizontal="center"/>
    </xf>
    <xf numFmtId="0" fontId="1" fillId="38" borderId="41" xfId="0" applyFont="1" applyFill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3" fontId="1" fillId="0" borderId="55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 horizontal="right"/>
    </xf>
    <xf numFmtId="0" fontId="0" fillId="0" borderId="12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4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6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37" borderId="78" xfId="0" applyFont="1" applyFill="1" applyBorder="1" applyAlignment="1">
      <alignment horizontal="center"/>
    </xf>
    <xf numFmtId="0" fontId="1" fillId="37" borderId="35" xfId="0" applyFont="1" applyFill="1" applyBorder="1" applyAlignment="1">
      <alignment horizontal="center"/>
    </xf>
    <xf numFmtId="0" fontId="1" fillId="37" borderId="44" xfId="0" applyFont="1" applyFill="1" applyBorder="1" applyAlignment="1">
      <alignment horizontal="center"/>
    </xf>
    <xf numFmtId="0" fontId="0" fillId="0" borderId="58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42" xfId="0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0" fillId="0" borderId="48" xfId="0" applyBorder="1" applyAlignment="1" applyProtection="1">
      <alignment horizontal="center"/>
      <protection locked="0"/>
    </xf>
    <xf numFmtId="0" fontId="1" fillId="38" borderId="78" xfId="0" applyFont="1" applyFill="1" applyBorder="1" applyAlignment="1" applyProtection="1">
      <alignment horizontal="center"/>
      <protection/>
    </xf>
    <xf numFmtId="0" fontId="1" fillId="38" borderId="35" xfId="0" applyFont="1" applyFill="1" applyBorder="1" applyAlignment="1" applyProtection="1">
      <alignment horizontal="center"/>
      <protection/>
    </xf>
    <xf numFmtId="0" fontId="1" fillId="38" borderId="44" xfId="0" applyFont="1" applyFill="1" applyBorder="1" applyAlignment="1" applyProtection="1">
      <alignment horizontal="center"/>
      <protection/>
    </xf>
    <xf numFmtId="0" fontId="1" fillId="38" borderId="30" xfId="0" applyFont="1" applyFill="1" applyBorder="1" applyAlignment="1" applyProtection="1">
      <alignment horizontal="center"/>
      <protection/>
    </xf>
    <xf numFmtId="0" fontId="1" fillId="38" borderId="41" xfId="0" applyFont="1" applyFill="1" applyBorder="1" applyAlignment="1" applyProtection="1">
      <alignment horizontal="center"/>
      <protection/>
    </xf>
    <xf numFmtId="0" fontId="1" fillId="38" borderId="29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sc.org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2" max="2" width="4.00390625" style="0" customWidth="1"/>
    <col min="3" max="3" width="5.140625" style="0" customWidth="1"/>
    <col min="4" max="4" width="20.140625" style="0" customWidth="1"/>
    <col min="8" max="8" width="7.7109375" style="0" customWidth="1"/>
  </cols>
  <sheetData>
    <row r="2" ht="23.25">
      <c r="B2" s="146" t="s">
        <v>439</v>
      </c>
    </row>
    <row r="3" ht="12.75">
      <c r="B3" t="s">
        <v>463</v>
      </c>
    </row>
    <row r="4" ht="12.75">
      <c r="C4" s="145" t="s">
        <v>438</v>
      </c>
    </row>
    <row r="5" spans="3:7" ht="12.75">
      <c r="C5" s="6" t="s">
        <v>565</v>
      </c>
      <c r="G5" s="147" t="s">
        <v>464</v>
      </c>
    </row>
    <row r="6" ht="12.75">
      <c r="C6" s="6" t="s">
        <v>462</v>
      </c>
    </row>
    <row r="7" ht="12.75">
      <c r="C7" s="6"/>
    </row>
    <row r="8" ht="12.75">
      <c r="B8" t="s">
        <v>566</v>
      </c>
    </row>
    <row r="9" ht="12.75">
      <c r="C9" t="s">
        <v>567</v>
      </c>
    </row>
    <row r="10" ht="12.75">
      <c r="C10" t="s">
        <v>461</v>
      </c>
    </row>
    <row r="11" ht="12.75">
      <c r="C11" t="s">
        <v>622</v>
      </c>
    </row>
    <row r="22" ht="12.75">
      <c r="I22" s="487"/>
    </row>
    <row r="24" spans="3:5" ht="12.75">
      <c r="C24" t="s">
        <v>568</v>
      </c>
      <c r="E24" s="455" t="s">
        <v>597</v>
      </c>
    </row>
  </sheetData>
  <sheetProtection/>
  <hyperlinks>
    <hyperlink ref="G5" r:id="rId1" display="http://www.ffsc.org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Z72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28.140625" style="0" customWidth="1"/>
    <col min="2" max="2" width="4.8515625" style="0" customWidth="1"/>
    <col min="3" max="3" width="4.7109375" style="0" customWidth="1"/>
    <col min="4" max="4" width="5.7109375" style="0" customWidth="1"/>
    <col min="5" max="5" width="5.140625" style="0" customWidth="1"/>
    <col min="6" max="6" width="8.00390625" style="0" customWidth="1"/>
    <col min="7" max="7" width="13.8515625" style="0" customWidth="1"/>
    <col min="8" max="8" width="8.28125" style="0" customWidth="1"/>
    <col min="9" max="9" width="9.7109375" style="0" customWidth="1"/>
    <col min="11" max="11" width="5.140625" style="0" customWidth="1"/>
    <col min="12" max="12" width="5.28125" style="0" customWidth="1"/>
    <col min="13" max="13" width="11.57421875" style="0" customWidth="1"/>
  </cols>
  <sheetData>
    <row r="1" spans="1:8" ht="12.75">
      <c r="A1" s="577" t="s">
        <v>584</v>
      </c>
      <c r="B1" s="577"/>
      <c r="C1" s="577"/>
      <c r="D1" s="577"/>
      <c r="E1" s="577"/>
      <c r="F1" s="577"/>
      <c r="G1" s="577"/>
      <c r="H1" s="577"/>
    </row>
    <row r="2" spans="1:8" ht="12.75">
      <c r="A2" s="255"/>
      <c r="B2" s="255"/>
      <c r="C2" s="255"/>
      <c r="D2" s="255"/>
      <c r="E2" s="255"/>
      <c r="F2" s="255"/>
      <c r="G2" s="255"/>
      <c r="H2" s="255"/>
    </row>
    <row r="3" ht="13.5" thickBot="1">
      <c r="I3" s="348"/>
    </row>
    <row r="4" ht="13.5" thickBot="1">
      <c r="A4" s="408" t="s">
        <v>543</v>
      </c>
    </row>
    <row r="5" spans="1:19" ht="13.5" customHeight="1" thickBot="1">
      <c r="A5" s="597" t="s">
        <v>545</v>
      </c>
      <c r="B5" s="598"/>
      <c r="C5" s="598"/>
      <c r="D5" s="598"/>
      <c r="E5" s="598"/>
      <c r="F5" s="598"/>
      <c r="G5" s="598"/>
      <c r="H5" s="599"/>
      <c r="I5" s="198"/>
      <c r="J5" s="240"/>
      <c r="K5" s="239"/>
      <c r="L5" s="239"/>
      <c r="M5" s="239"/>
      <c r="N5" s="239"/>
      <c r="O5" s="239"/>
      <c r="P5" s="239"/>
      <c r="Q5" s="239"/>
      <c r="R5" s="239"/>
      <c r="S5" s="29"/>
    </row>
    <row r="6" spans="1:26" ht="13.5" customHeight="1" thickBot="1">
      <c r="A6" s="606" t="s">
        <v>546</v>
      </c>
      <c r="B6" s="607"/>
      <c r="C6" s="607"/>
      <c r="D6" s="409"/>
      <c r="E6" s="597" t="s">
        <v>564</v>
      </c>
      <c r="F6" s="598"/>
      <c r="G6" s="598"/>
      <c r="H6" s="598"/>
      <c r="I6" s="598"/>
      <c r="J6" s="599"/>
      <c r="K6" s="603" t="s">
        <v>596</v>
      </c>
      <c r="L6" s="604"/>
      <c r="M6" s="604"/>
      <c r="N6" s="604"/>
      <c r="O6" s="605"/>
      <c r="P6" s="241"/>
      <c r="Q6" s="241"/>
      <c r="R6" s="241"/>
      <c r="S6" s="241"/>
      <c r="T6" s="241"/>
      <c r="U6" s="241"/>
      <c r="V6" s="241"/>
      <c r="W6" s="29"/>
      <c r="X6" s="29"/>
      <c r="Y6" s="29"/>
      <c r="Z6" s="29"/>
    </row>
    <row r="7" spans="1:15" ht="12.75" customHeight="1">
      <c r="A7" s="616" t="s">
        <v>236</v>
      </c>
      <c r="B7" s="612"/>
      <c r="C7" s="612"/>
      <c r="D7" s="612"/>
      <c r="E7" s="612" t="s">
        <v>33</v>
      </c>
      <c r="F7" s="614" t="s">
        <v>544</v>
      </c>
      <c r="G7" s="614" t="s">
        <v>246</v>
      </c>
      <c r="H7" s="580" t="s">
        <v>532</v>
      </c>
      <c r="I7" s="612" t="s">
        <v>8</v>
      </c>
      <c r="J7" s="612"/>
      <c r="K7" s="612" t="s">
        <v>33</v>
      </c>
      <c r="L7" s="614" t="s">
        <v>544</v>
      </c>
      <c r="M7" s="581" t="s">
        <v>532</v>
      </c>
      <c r="N7" s="612" t="s">
        <v>8</v>
      </c>
      <c r="O7" s="613"/>
    </row>
    <row r="8" spans="1:15" ht="12.75">
      <c r="A8" s="617"/>
      <c r="B8" s="578"/>
      <c r="C8" s="578"/>
      <c r="D8" s="578"/>
      <c r="E8" s="578"/>
      <c r="F8" s="615"/>
      <c r="G8" s="615"/>
      <c r="H8" s="618"/>
      <c r="I8" s="8" t="s">
        <v>240</v>
      </c>
      <c r="J8" s="8" t="s">
        <v>238</v>
      </c>
      <c r="K8" s="578"/>
      <c r="L8" s="615"/>
      <c r="M8" s="586"/>
      <c r="N8" s="8" t="s">
        <v>240</v>
      </c>
      <c r="O8" s="203" t="s">
        <v>238</v>
      </c>
    </row>
    <row r="9" spans="1:15" ht="12.75">
      <c r="A9" s="608"/>
      <c r="B9" s="609"/>
      <c r="C9" s="609"/>
      <c r="D9" s="609"/>
      <c r="E9" s="154"/>
      <c r="F9" s="154"/>
      <c r="G9" s="154">
        <f aca="true" t="shared" si="0" ref="G9:G15">J9</f>
        <v>0</v>
      </c>
      <c r="H9" s="8">
        <f>G9*E9</f>
        <v>0</v>
      </c>
      <c r="I9" s="154"/>
      <c r="J9" s="8">
        <f>I9*E9</f>
        <v>0</v>
      </c>
      <c r="K9" s="154"/>
      <c r="L9" s="154"/>
      <c r="M9" s="8">
        <f>K9*G9</f>
        <v>0</v>
      </c>
      <c r="N9" s="154"/>
      <c r="O9" s="203">
        <f>N9*L9*K9</f>
        <v>0</v>
      </c>
    </row>
    <row r="10" spans="1:15" ht="12.75">
      <c r="A10" s="608"/>
      <c r="B10" s="609"/>
      <c r="C10" s="609"/>
      <c r="D10" s="609"/>
      <c r="E10" s="154"/>
      <c r="F10" s="154"/>
      <c r="G10" s="154">
        <f t="shared" si="0"/>
        <v>0</v>
      </c>
      <c r="H10" s="8">
        <f aca="true" t="shared" si="1" ref="H10:H19">G10*E10</f>
        <v>0</v>
      </c>
      <c r="I10" s="154"/>
      <c r="J10" s="8">
        <f aca="true" t="shared" si="2" ref="J10:J19">I10*E10</f>
        <v>0</v>
      </c>
      <c r="K10" s="154"/>
      <c r="L10" s="154"/>
      <c r="M10" s="8">
        <f aca="true" t="shared" si="3" ref="M10:M19">K10*G10</f>
        <v>0</v>
      </c>
      <c r="N10" s="154"/>
      <c r="O10" s="203">
        <f aca="true" t="shared" si="4" ref="O10:O19">N10*L10*K10</f>
        <v>0</v>
      </c>
    </row>
    <row r="11" spans="1:15" ht="12.75">
      <c r="A11" s="608"/>
      <c r="B11" s="609"/>
      <c r="C11" s="609"/>
      <c r="D11" s="609"/>
      <c r="E11" s="154"/>
      <c r="F11" s="154"/>
      <c r="G11" s="154">
        <f t="shared" si="0"/>
        <v>0</v>
      </c>
      <c r="H11" s="8">
        <f t="shared" si="1"/>
        <v>0</v>
      </c>
      <c r="I11" s="154"/>
      <c r="J11" s="8">
        <f t="shared" si="2"/>
        <v>0</v>
      </c>
      <c r="K11" s="154"/>
      <c r="L11" s="154"/>
      <c r="M11" s="8">
        <f t="shared" si="3"/>
        <v>0</v>
      </c>
      <c r="N11" s="154"/>
      <c r="O11" s="203">
        <f t="shared" si="4"/>
        <v>0</v>
      </c>
    </row>
    <row r="12" spans="1:15" ht="12.75">
      <c r="A12" s="608"/>
      <c r="B12" s="609"/>
      <c r="C12" s="609"/>
      <c r="D12" s="609"/>
      <c r="E12" s="154"/>
      <c r="F12" s="154"/>
      <c r="G12" s="154">
        <f t="shared" si="0"/>
        <v>0</v>
      </c>
      <c r="H12" s="8">
        <f t="shared" si="1"/>
        <v>0</v>
      </c>
      <c r="I12" s="154"/>
      <c r="J12" s="8">
        <f t="shared" si="2"/>
        <v>0</v>
      </c>
      <c r="K12" s="154"/>
      <c r="L12" s="154"/>
      <c r="M12" s="8">
        <f t="shared" si="3"/>
        <v>0</v>
      </c>
      <c r="N12" s="154"/>
      <c r="O12" s="203">
        <f t="shared" si="4"/>
        <v>0</v>
      </c>
    </row>
    <row r="13" spans="1:15" ht="12.75">
      <c r="A13" s="608"/>
      <c r="B13" s="609"/>
      <c r="C13" s="609"/>
      <c r="D13" s="609"/>
      <c r="E13" s="154"/>
      <c r="F13" s="154"/>
      <c r="G13" s="154">
        <f t="shared" si="0"/>
        <v>0</v>
      </c>
      <c r="H13" s="8">
        <f t="shared" si="1"/>
        <v>0</v>
      </c>
      <c r="I13" s="154"/>
      <c r="J13" s="8">
        <f t="shared" si="2"/>
        <v>0</v>
      </c>
      <c r="K13" s="154"/>
      <c r="L13" s="154"/>
      <c r="M13" s="8">
        <f t="shared" si="3"/>
        <v>0</v>
      </c>
      <c r="N13" s="154"/>
      <c r="O13" s="203">
        <f t="shared" si="4"/>
        <v>0</v>
      </c>
    </row>
    <row r="14" spans="1:15" ht="12.75">
      <c r="A14" s="608"/>
      <c r="B14" s="609"/>
      <c r="C14" s="609"/>
      <c r="D14" s="609"/>
      <c r="E14" s="154"/>
      <c r="F14" s="154"/>
      <c r="G14" s="154">
        <f t="shared" si="0"/>
        <v>0</v>
      </c>
      <c r="H14" s="8">
        <f t="shared" si="1"/>
        <v>0</v>
      </c>
      <c r="I14" s="154"/>
      <c r="J14" s="8">
        <f t="shared" si="2"/>
        <v>0</v>
      </c>
      <c r="K14" s="154"/>
      <c r="L14" s="154"/>
      <c r="M14" s="8">
        <f t="shared" si="3"/>
        <v>0</v>
      </c>
      <c r="N14" s="154"/>
      <c r="O14" s="203">
        <f t="shared" si="4"/>
        <v>0</v>
      </c>
    </row>
    <row r="15" spans="1:15" ht="12.75">
      <c r="A15" s="608"/>
      <c r="B15" s="609"/>
      <c r="C15" s="609"/>
      <c r="D15" s="609"/>
      <c r="E15" s="154"/>
      <c r="F15" s="154"/>
      <c r="G15" s="154">
        <f t="shared" si="0"/>
        <v>0</v>
      </c>
      <c r="H15" s="8">
        <f t="shared" si="1"/>
        <v>0</v>
      </c>
      <c r="I15" s="154"/>
      <c r="J15" s="8">
        <f t="shared" si="2"/>
        <v>0</v>
      </c>
      <c r="K15" s="154"/>
      <c r="L15" s="154"/>
      <c r="M15" s="8">
        <f t="shared" si="3"/>
        <v>0</v>
      </c>
      <c r="N15" s="154"/>
      <c r="O15" s="203">
        <f t="shared" si="4"/>
        <v>0</v>
      </c>
    </row>
    <row r="16" spans="1:15" ht="12.75">
      <c r="A16" s="608"/>
      <c r="B16" s="609"/>
      <c r="C16" s="609"/>
      <c r="D16" s="609"/>
      <c r="E16" s="154"/>
      <c r="F16" s="154"/>
      <c r="G16" s="154">
        <f>J16</f>
        <v>0</v>
      </c>
      <c r="H16" s="8">
        <f t="shared" si="1"/>
        <v>0</v>
      </c>
      <c r="I16" s="154"/>
      <c r="J16" s="8">
        <f t="shared" si="2"/>
        <v>0</v>
      </c>
      <c r="K16" s="154"/>
      <c r="L16" s="154"/>
      <c r="M16" s="8">
        <f t="shared" si="3"/>
        <v>0</v>
      </c>
      <c r="N16" s="154"/>
      <c r="O16" s="203">
        <f t="shared" si="4"/>
        <v>0</v>
      </c>
    </row>
    <row r="17" spans="1:15" ht="12.75">
      <c r="A17" s="608"/>
      <c r="B17" s="609"/>
      <c r="C17" s="609"/>
      <c r="D17" s="609"/>
      <c r="E17" s="154"/>
      <c r="F17" s="154"/>
      <c r="G17" s="154">
        <f>J17</f>
        <v>0</v>
      </c>
      <c r="H17" s="8">
        <f t="shared" si="1"/>
        <v>0</v>
      </c>
      <c r="I17" s="154"/>
      <c r="J17" s="8">
        <f t="shared" si="2"/>
        <v>0</v>
      </c>
      <c r="K17" s="154"/>
      <c r="L17" s="154"/>
      <c r="M17" s="8">
        <f t="shared" si="3"/>
        <v>0</v>
      </c>
      <c r="N17" s="154"/>
      <c r="O17" s="203">
        <f t="shared" si="4"/>
        <v>0</v>
      </c>
    </row>
    <row r="18" spans="1:15" ht="12.75">
      <c r="A18" s="608"/>
      <c r="B18" s="609"/>
      <c r="C18" s="609"/>
      <c r="D18" s="609"/>
      <c r="E18" s="154"/>
      <c r="F18" s="154"/>
      <c r="G18" s="154">
        <f>J18</f>
        <v>0</v>
      </c>
      <c r="H18" s="8">
        <f t="shared" si="1"/>
        <v>0</v>
      </c>
      <c r="I18" s="154"/>
      <c r="J18" s="8">
        <f t="shared" si="2"/>
        <v>0</v>
      </c>
      <c r="K18" s="154"/>
      <c r="L18" s="154"/>
      <c r="M18" s="8">
        <f t="shared" si="3"/>
        <v>0</v>
      </c>
      <c r="N18" s="154"/>
      <c r="O18" s="203">
        <f t="shared" si="4"/>
        <v>0</v>
      </c>
    </row>
    <row r="19" spans="1:15" ht="13.5" thickBot="1">
      <c r="A19" s="608"/>
      <c r="B19" s="609"/>
      <c r="C19" s="609"/>
      <c r="D19" s="609"/>
      <c r="E19" s="154"/>
      <c r="F19" s="154"/>
      <c r="G19" s="154">
        <f>J19</f>
        <v>0</v>
      </c>
      <c r="H19" s="8">
        <f t="shared" si="1"/>
        <v>0</v>
      </c>
      <c r="I19" s="154"/>
      <c r="J19" s="8">
        <f t="shared" si="2"/>
        <v>0</v>
      </c>
      <c r="K19" s="154"/>
      <c r="L19" s="154"/>
      <c r="M19" s="8">
        <f t="shared" si="3"/>
        <v>0</v>
      </c>
      <c r="N19" s="154"/>
      <c r="O19" s="203">
        <f t="shared" si="4"/>
        <v>0</v>
      </c>
    </row>
    <row r="20" spans="1:15" ht="13.5" thickBot="1">
      <c r="A20" s="610" t="s">
        <v>238</v>
      </c>
      <c r="B20" s="611"/>
      <c r="C20" s="611"/>
      <c r="D20" s="611"/>
      <c r="E20" s="207"/>
      <c r="F20" s="207"/>
      <c r="G20" s="208"/>
      <c r="H20" s="244">
        <f>SUM(H9:H19)</f>
        <v>0</v>
      </c>
      <c r="I20" s="242"/>
      <c r="J20" s="244">
        <f>SUM(J9:J19)</f>
        <v>0</v>
      </c>
      <c r="K20" s="243"/>
      <c r="L20" s="208"/>
      <c r="M20" s="244">
        <f>SUM(M9:M19)</f>
        <v>0</v>
      </c>
      <c r="N20" s="242"/>
      <c r="O20" s="244">
        <f>SUM(O9:O19)</f>
        <v>0</v>
      </c>
    </row>
    <row r="23" spans="2:12" ht="13.5" thickBo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3.5" thickBot="1">
      <c r="A24" s="410" t="s">
        <v>549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</row>
    <row r="25" spans="1:12" ht="13.5" customHeight="1" thickBot="1">
      <c r="A25" s="600" t="s">
        <v>550</v>
      </c>
      <c r="B25" s="601"/>
      <c r="C25" s="601"/>
      <c r="D25" s="601"/>
      <c r="E25" s="601"/>
      <c r="F25" s="601"/>
      <c r="G25" s="601"/>
      <c r="H25" s="601"/>
      <c r="I25" s="602"/>
      <c r="J25" s="241"/>
      <c r="K25" s="241"/>
      <c r="L25" s="241"/>
    </row>
    <row r="26" spans="1:16" ht="13.5" customHeight="1" thickBot="1">
      <c r="A26" s="411" t="s">
        <v>551</v>
      </c>
      <c r="B26" s="413"/>
      <c r="C26" s="413"/>
      <c r="D26" s="412"/>
      <c r="E26" s="414"/>
      <c r="F26" s="414"/>
      <c r="G26" s="597" t="s">
        <v>564</v>
      </c>
      <c r="H26" s="598"/>
      <c r="I26" s="598"/>
      <c r="J26" s="599"/>
      <c r="K26" s="583" t="s">
        <v>596</v>
      </c>
      <c r="L26" s="584"/>
      <c r="M26" s="584"/>
      <c r="N26" s="584"/>
      <c r="O26" s="584"/>
      <c r="P26" s="585"/>
    </row>
    <row r="27" spans="1:16" ht="13.5" customHeight="1">
      <c r="A27" s="591" t="s">
        <v>236</v>
      </c>
      <c r="B27" s="589" t="s">
        <v>33</v>
      </c>
      <c r="C27" s="580" t="s">
        <v>547</v>
      </c>
      <c r="D27" s="593" t="s">
        <v>552</v>
      </c>
      <c r="E27" s="594"/>
      <c r="F27" s="576"/>
      <c r="G27" s="580" t="s">
        <v>244</v>
      </c>
      <c r="H27" s="580" t="s">
        <v>532</v>
      </c>
      <c r="I27" s="246" t="s">
        <v>8</v>
      </c>
      <c r="J27" s="246"/>
      <c r="K27" s="589" t="s">
        <v>33</v>
      </c>
      <c r="L27" s="580" t="s">
        <v>547</v>
      </c>
      <c r="M27" s="580" t="s">
        <v>244</v>
      </c>
      <c r="N27" s="580" t="s">
        <v>532</v>
      </c>
      <c r="O27" s="246" t="s">
        <v>8</v>
      </c>
      <c r="P27" s="247"/>
    </row>
    <row r="28" spans="1:16" ht="12.75">
      <c r="A28" s="592"/>
      <c r="B28" s="590"/>
      <c r="C28" s="581"/>
      <c r="D28" s="23" t="s">
        <v>548</v>
      </c>
      <c r="E28" s="587" t="s">
        <v>238</v>
      </c>
      <c r="F28" s="588"/>
      <c r="G28" s="581"/>
      <c r="H28" s="586"/>
      <c r="I28" s="23" t="s">
        <v>240</v>
      </c>
      <c r="J28" s="23" t="s">
        <v>238</v>
      </c>
      <c r="K28" s="590"/>
      <c r="L28" s="581"/>
      <c r="M28" s="581"/>
      <c r="N28" s="586"/>
      <c r="O28" s="23" t="s">
        <v>240</v>
      </c>
      <c r="P28" s="248" t="s">
        <v>238</v>
      </c>
    </row>
    <row r="29" spans="1:16" ht="12.75">
      <c r="A29" s="174"/>
      <c r="B29" s="154"/>
      <c r="C29" s="154"/>
      <c r="D29" s="154"/>
      <c r="E29" s="578">
        <f>D29*B29</f>
        <v>0</v>
      </c>
      <c r="F29" s="578"/>
      <c r="G29" s="154"/>
      <c r="H29" s="8">
        <f>E29-G29</f>
        <v>0</v>
      </c>
      <c r="I29" s="154"/>
      <c r="J29" s="8">
        <f>I29*C29*B29</f>
        <v>0</v>
      </c>
      <c r="K29" s="154"/>
      <c r="L29" s="154"/>
      <c r="M29" s="154"/>
      <c r="N29" s="8">
        <f>E29-M29</f>
        <v>0</v>
      </c>
      <c r="O29" s="154"/>
      <c r="P29" s="203">
        <f>K29*L29*O29</f>
        <v>0</v>
      </c>
    </row>
    <row r="30" spans="1:16" ht="12.75">
      <c r="A30" s="174"/>
      <c r="B30" s="154"/>
      <c r="C30" s="154"/>
      <c r="D30" s="154"/>
      <c r="E30" s="578">
        <f aca="true" t="shared" si="5" ref="E30:E44">D30*B30</f>
        <v>0</v>
      </c>
      <c r="F30" s="578"/>
      <c r="G30" s="154"/>
      <c r="H30" s="8">
        <f aca="true" t="shared" si="6" ref="H30:H44">E30-G30</f>
        <v>0</v>
      </c>
      <c r="I30" s="154"/>
      <c r="J30" s="8">
        <f aca="true" t="shared" si="7" ref="J30:J43">I30*C30*B30</f>
        <v>0</v>
      </c>
      <c r="K30" s="154"/>
      <c r="L30" s="154"/>
      <c r="M30" s="154"/>
      <c r="N30" s="8">
        <f aca="true" t="shared" si="8" ref="N30:N44">E30-M30</f>
        <v>0</v>
      </c>
      <c r="O30" s="154"/>
      <c r="P30" s="203">
        <f aca="true" t="shared" si="9" ref="P30:P44">K30*L30*O30</f>
        <v>0</v>
      </c>
    </row>
    <row r="31" spans="1:16" ht="12.75">
      <c r="A31" s="174"/>
      <c r="B31" s="154"/>
      <c r="C31" s="154"/>
      <c r="D31" s="154"/>
      <c r="E31" s="578">
        <f t="shared" si="5"/>
        <v>0</v>
      </c>
      <c r="F31" s="578"/>
      <c r="G31" s="154"/>
      <c r="H31" s="8">
        <f t="shared" si="6"/>
        <v>0</v>
      </c>
      <c r="I31" s="154"/>
      <c r="J31" s="8">
        <f t="shared" si="7"/>
        <v>0</v>
      </c>
      <c r="K31" s="154"/>
      <c r="L31" s="154"/>
      <c r="M31" s="154"/>
      <c r="N31" s="8">
        <f t="shared" si="8"/>
        <v>0</v>
      </c>
      <c r="O31" s="154"/>
      <c r="P31" s="203">
        <f t="shared" si="9"/>
        <v>0</v>
      </c>
    </row>
    <row r="32" spans="1:16" ht="12.75">
      <c r="A32" s="174"/>
      <c r="B32" s="154"/>
      <c r="C32" s="154"/>
      <c r="D32" s="154"/>
      <c r="E32" s="578">
        <f t="shared" si="5"/>
        <v>0</v>
      </c>
      <c r="F32" s="578"/>
      <c r="G32" s="154"/>
      <c r="H32" s="8">
        <f t="shared" si="6"/>
        <v>0</v>
      </c>
      <c r="I32" s="154"/>
      <c r="J32" s="8">
        <f t="shared" si="7"/>
        <v>0</v>
      </c>
      <c r="K32" s="154"/>
      <c r="L32" s="154"/>
      <c r="M32" s="154"/>
      <c r="N32" s="8">
        <f t="shared" si="8"/>
        <v>0</v>
      </c>
      <c r="O32" s="154"/>
      <c r="P32" s="203">
        <f t="shared" si="9"/>
        <v>0</v>
      </c>
    </row>
    <row r="33" spans="1:16" ht="12.75">
      <c r="A33" s="174"/>
      <c r="B33" s="154"/>
      <c r="C33" s="154"/>
      <c r="D33" s="154"/>
      <c r="E33" s="578">
        <f t="shared" si="5"/>
        <v>0</v>
      </c>
      <c r="F33" s="578"/>
      <c r="G33" s="154"/>
      <c r="H33" s="8">
        <f t="shared" si="6"/>
        <v>0</v>
      </c>
      <c r="I33" s="154"/>
      <c r="J33" s="8">
        <f t="shared" si="7"/>
        <v>0</v>
      </c>
      <c r="K33" s="154"/>
      <c r="L33" s="154"/>
      <c r="M33" s="154"/>
      <c r="N33" s="8">
        <f t="shared" si="8"/>
        <v>0</v>
      </c>
      <c r="O33" s="154"/>
      <c r="P33" s="203">
        <f t="shared" si="9"/>
        <v>0</v>
      </c>
    </row>
    <row r="34" spans="1:16" ht="12.75">
      <c r="A34" s="174"/>
      <c r="B34" s="154"/>
      <c r="C34" s="154"/>
      <c r="D34" s="154"/>
      <c r="E34" s="578">
        <f t="shared" si="5"/>
        <v>0</v>
      </c>
      <c r="F34" s="578"/>
      <c r="G34" s="154"/>
      <c r="H34" s="8">
        <f t="shared" si="6"/>
        <v>0</v>
      </c>
      <c r="I34" s="154"/>
      <c r="J34" s="8">
        <f t="shared" si="7"/>
        <v>0</v>
      </c>
      <c r="K34" s="154"/>
      <c r="L34" s="154"/>
      <c r="M34" s="154"/>
      <c r="N34" s="8">
        <f t="shared" si="8"/>
        <v>0</v>
      </c>
      <c r="O34" s="154"/>
      <c r="P34" s="203">
        <f t="shared" si="9"/>
        <v>0</v>
      </c>
    </row>
    <row r="35" spans="1:16" ht="12.75">
      <c r="A35" s="174"/>
      <c r="B35" s="154"/>
      <c r="C35" s="154"/>
      <c r="D35" s="154"/>
      <c r="E35" s="578">
        <f t="shared" si="5"/>
        <v>0</v>
      </c>
      <c r="F35" s="578"/>
      <c r="G35" s="154"/>
      <c r="H35" s="8">
        <f t="shared" si="6"/>
        <v>0</v>
      </c>
      <c r="I35" s="154"/>
      <c r="J35" s="8">
        <f t="shared" si="7"/>
        <v>0</v>
      </c>
      <c r="K35" s="154"/>
      <c r="L35" s="154"/>
      <c r="M35" s="154"/>
      <c r="N35" s="8">
        <f t="shared" si="8"/>
        <v>0</v>
      </c>
      <c r="O35" s="154"/>
      <c r="P35" s="203">
        <f t="shared" si="9"/>
        <v>0</v>
      </c>
    </row>
    <row r="36" spans="1:16" ht="12.75">
      <c r="A36" s="174"/>
      <c r="B36" s="154"/>
      <c r="C36" s="154"/>
      <c r="D36" s="154"/>
      <c r="E36" s="578">
        <f t="shared" si="5"/>
        <v>0</v>
      </c>
      <c r="F36" s="578"/>
      <c r="G36" s="154"/>
      <c r="H36" s="8">
        <f t="shared" si="6"/>
        <v>0</v>
      </c>
      <c r="I36" s="154"/>
      <c r="J36" s="8">
        <f t="shared" si="7"/>
        <v>0</v>
      </c>
      <c r="K36" s="154"/>
      <c r="L36" s="154"/>
      <c r="M36" s="154"/>
      <c r="N36" s="8">
        <f t="shared" si="8"/>
        <v>0</v>
      </c>
      <c r="O36" s="154"/>
      <c r="P36" s="203">
        <f t="shared" si="9"/>
        <v>0</v>
      </c>
    </row>
    <row r="37" spans="1:16" ht="12.75">
      <c r="A37" s="174"/>
      <c r="B37" s="154"/>
      <c r="C37" s="154"/>
      <c r="D37" s="154"/>
      <c r="E37" s="578">
        <f t="shared" si="5"/>
        <v>0</v>
      </c>
      <c r="F37" s="578"/>
      <c r="G37" s="154"/>
      <c r="H37" s="8">
        <f t="shared" si="6"/>
        <v>0</v>
      </c>
      <c r="I37" s="154"/>
      <c r="J37" s="8">
        <f t="shared" si="7"/>
        <v>0</v>
      </c>
      <c r="K37" s="154"/>
      <c r="L37" s="154"/>
      <c r="M37" s="154"/>
      <c r="N37" s="8">
        <f t="shared" si="8"/>
        <v>0</v>
      </c>
      <c r="O37" s="154"/>
      <c r="P37" s="203">
        <f t="shared" si="9"/>
        <v>0</v>
      </c>
    </row>
    <row r="38" spans="1:16" ht="12.75">
      <c r="A38" s="174"/>
      <c r="B38" s="154"/>
      <c r="C38" s="154"/>
      <c r="D38" s="154"/>
      <c r="E38" s="578">
        <f t="shared" si="5"/>
        <v>0</v>
      </c>
      <c r="F38" s="578"/>
      <c r="G38" s="154"/>
      <c r="H38" s="8">
        <f t="shared" si="6"/>
        <v>0</v>
      </c>
      <c r="I38" s="154"/>
      <c r="J38" s="8">
        <f t="shared" si="7"/>
        <v>0</v>
      </c>
      <c r="K38" s="154"/>
      <c r="L38" s="154"/>
      <c r="M38" s="154"/>
      <c r="N38" s="8">
        <f t="shared" si="8"/>
        <v>0</v>
      </c>
      <c r="O38" s="154"/>
      <c r="P38" s="203">
        <f t="shared" si="9"/>
        <v>0</v>
      </c>
    </row>
    <row r="39" spans="1:16" ht="12.75">
      <c r="A39" s="174"/>
      <c r="B39" s="154"/>
      <c r="C39" s="154"/>
      <c r="D39" s="154"/>
      <c r="E39" s="578">
        <f t="shared" si="5"/>
        <v>0</v>
      </c>
      <c r="F39" s="578"/>
      <c r="G39" s="154"/>
      <c r="H39" s="8">
        <f t="shared" si="6"/>
        <v>0</v>
      </c>
      <c r="I39" s="154"/>
      <c r="J39" s="8">
        <f t="shared" si="7"/>
        <v>0</v>
      </c>
      <c r="K39" s="154"/>
      <c r="L39" s="154"/>
      <c r="M39" s="154"/>
      <c r="N39" s="8">
        <f t="shared" si="8"/>
        <v>0</v>
      </c>
      <c r="O39" s="154"/>
      <c r="P39" s="203">
        <f t="shared" si="9"/>
        <v>0</v>
      </c>
    </row>
    <row r="40" spans="1:16" ht="12.75">
      <c r="A40" s="174"/>
      <c r="B40" s="154"/>
      <c r="C40" s="154"/>
      <c r="D40" s="154"/>
      <c r="E40" s="578">
        <f t="shared" si="5"/>
        <v>0</v>
      </c>
      <c r="F40" s="578"/>
      <c r="G40" s="154"/>
      <c r="H40" s="8">
        <f t="shared" si="6"/>
        <v>0</v>
      </c>
      <c r="I40" s="154"/>
      <c r="J40" s="8">
        <f t="shared" si="7"/>
        <v>0</v>
      </c>
      <c r="K40" s="154"/>
      <c r="L40" s="154"/>
      <c r="M40" s="154"/>
      <c r="N40" s="8">
        <f t="shared" si="8"/>
        <v>0</v>
      </c>
      <c r="O40" s="154"/>
      <c r="P40" s="203">
        <f t="shared" si="9"/>
        <v>0</v>
      </c>
    </row>
    <row r="41" spans="1:16" ht="12.75">
      <c r="A41" s="174"/>
      <c r="B41" s="154"/>
      <c r="C41" s="154"/>
      <c r="D41" s="154"/>
      <c r="E41" s="578">
        <f t="shared" si="5"/>
        <v>0</v>
      </c>
      <c r="F41" s="578"/>
      <c r="G41" s="154"/>
      <c r="H41" s="8">
        <f t="shared" si="6"/>
        <v>0</v>
      </c>
      <c r="I41" s="154"/>
      <c r="J41" s="8">
        <f t="shared" si="7"/>
        <v>0</v>
      </c>
      <c r="K41" s="154"/>
      <c r="L41" s="154"/>
      <c r="M41" s="154"/>
      <c r="N41" s="8">
        <f t="shared" si="8"/>
        <v>0</v>
      </c>
      <c r="O41" s="154"/>
      <c r="P41" s="203">
        <f t="shared" si="9"/>
        <v>0</v>
      </c>
    </row>
    <row r="42" spans="1:16" ht="12.75">
      <c r="A42" s="174"/>
      <c r="B42" s="154"/>
      <c r="C42" s="154"/>
      <c r="D42" s="154"/>
      <c r="E42" s="578">
        <f t="shared" si="5"/>
        <v>0</v>
      </c>
      <c r="F42" s="578"/>
      <c r="G42" s="154"/>
      <c r="H42" s="8">
        <f t="shared" si="6"/>
        <v>0</v>
      </c>
      <c r="I42" s="154"/>
      <c r="J42" s="8">
        <f t="shared" si="7"/>
        <v>0</v>
      </c>
      <c r="K42" s="154"/>
      <c r="L42" s="154"/>
      <c r="M42" s="154"/>
      <c r="N42" s="8">
        <f t="shared" si="8"/>
        <v>0</v>
      </c>
      <c r="O42" s="154"/>
      <c r="P42" s="203">
        <f t="shared" si="9"/>
        <v>0</v>
      </c>
    </row>
    <row r="43" spans="1:16" ht="12.75">
      <c r="A43" s="174"/>
      <c r="B43" s="154"/>
      <c r="C43" s="154"/>
      <c r="D43" s="154"/>
      <c r="E43" s="578">
        <f t="shared" si="5"/>
        <v>0</v>
      </c>
      <c r="F43" s="578"/>
      <c r="G43" s="154"/>
      <c r="H43" s="8">
        <f t="shared" si="6"/>
        <v>0</v>
      </c>
      <c r="I43" s="154"/>
      <c r="J43" s="8">
        <f t="shared" si="7"/>
        <v>0</v>
      </c>
      <c r="K43" s="154"/>
      <c r="L43" s="154"/>
      <c r="M43" s="154"/>
      <c r="N43" s="8">
        <f t="shared" si="8"/>
        <v>0</v>
      </c>
      <c r="O43" s="154"/>
      <c r="P43" s="203">
        <f t="shared" si="9"/>
        <v>0</v>
      </c>
    </row>
    <row r="44" spans="1:16" ht="13.5" thickBot="1">
      <c r="A44" s="174"/>
      <c r="B44" s="154"/>
      <c r="C44" s="154"/>
      <c r="D44" s="154"/>
      <c r="E44" s="578">
        <f t="shared" si="5"/>
        <v>0</v>
      </c>
      <c r="F44" s="578"/>
      <c r="G44" s="155"/>
      <c r="H44" s="8">
        <f t="shared" si="6"/>
        <v>0</v>
      </c>
      <c r="I44" s="154"/>
      <c r="J44" s="8">
        <f>I44*C44*B44</f>
        <v>0</v>
      </c>
      <c r="K44" s="154"/>
      <c r="L44" s="154"/>
      <c r="M44" s="155"/>
      <c r="N44" s="8">
        <f t="shared" si="8"/>
        <v>0</v>
      </c>
      <c r="O44" s="154"/>
      <c r="P44" s="203">
        <f t="shared" si="9"/>
        <v>0</v>
      </c>
    </row>
    <row r="45" spans="1:16" ht="13.5" thickBot="1">
      <c r="A45" s="237"/>
      <c r="B45" s="207"/>
      <c r="C45" s="207"/>
      <c r="D45" s="208"/>
      <c r="E45" s="595">
        <f>SUM(E29:F44)</f>
        <v>0</v>
      </c>
      <c r="F45" s="596"/>
      <c r="G45" s="245">
        <f>SUM(G29:G44)</f>
        <v>0</v>
      </c>
      <c r="H45" s="245">
        <f>SUM(H29:H44)</f>
        <v>0</v>
      </c>
      <c r="I45" s="249"/>
      <c r="J45" s="245">
        <f>SUM(J29:J44)</f>
        <v>0</v>
      </c>
      <c r="K45" s="250"/>
      <c r="L45" s="251"/>
      <c r="M45" s="245">
        <f>SUM(M29:M44)</f>
        <v>0</v>
      </c>
      <c r="N45" s="245">
        <f>SUM(N29:N44)</f>
        <v>0</v>
      </c>
      <c r="O45" s="249"/>
      <c r="P45" s="245">
        <f>SUM(P29:P44)</f>
        <v>0</v>
      </c>
    </row>
    <row r="51" ht="13.5" thickBot="1"/>
    <row r="52" spans="1:12" ht="13.5" thickBot="1">
      <c r="A52" s="410" t="s">
        <v>553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</row>
    <row r="53" spans="1:16" ht="13.5" customHeight="1" thickBot="1">
      <c r="A53" s="411" t="s">
        <v>554</v>
      </c>
      <c r="B53" s="413"/>
      <c r="C53" s="413"/>
      <c r="D53" s="413"/>
      <c r="E53" s="413"/>
      <c r="F53" s="413"/>
      <c r="G53" s="597" t="s">
        <v>564</v>
      </c>
      <c r="H53" s="598"/>
      <c r="I53" s="598"/>
      <c r="J53" s="599"/>
      <c r="K53" s="583" t="s">
        <v>596</v>
      </c>
      <c r="L53" s="584"/>
      <c r="M53" s="584"/>
      <c r="N53" s="584"/>
      <c r="O53" s="584"/>
      <c r="P53" s="585"/>
    </row>
    <row r="54" spans="1:16" ht="13.5" customHeight="1">
      <c r="A54" s="591" t="s">
        <v>236</v>
      </c>
      <c r="B54" s="589" t="s">
        <v>33</v>
      </c>
      <c r="C54" s="580" t="s">
        <v>547</v>
      </c>
      <c r="D54" s="593" t="s">
        <v>70</v>
      </c>
      <c r="E54" s="594"/>
      <c r="F54" s="576"/>
      <c r="G54" s="580" t="s">
        <v>244</v>
      </c>
      <c r="H54" s="580" t="s">
        <v>532</v>
      </c>
      <c r="I54" s="246" t="s">
        <v>8</v>
      </c>
      <c r="J54" s="246"/>
      <c r="K54" s="589" t="s">
        <v>33</v>
      </c>
      <c r="L54" s="580" t="s">
        <v>547</v>
      </c>
      <c r="M54" s="580" t="s">
        <v>244</v>
      </c>
      <c r="N54" s="580" t="s">
        <v>532</v>
      </c>
      <c r="O54" s="246" t="s">
        <v>8</v>
      </c>
      <c r="P54" s="247"/>
    </row>
    <row r="55" spans="1:16" ht="12.75">
      <c r="A55" s="592"/>
      <c r="B55" s="590"/>
      <c r="C55" s="581"/>
      <c r="D55" s="23" t="s">
        <v>548</v>
      </c>
      <c r="E55" s="587" t="s">
        <v>238</v>
      </c>
      <c r="F55" s="588"/>
      <c r="G55" s="581"/>
      <c r="H55" s="586"/>
      <c r="I55" s="23" t="s">
        <v>240</v>
      </c>
      <c r="J55" s="23" t="s">
        <v>238</v>
      </c>
      <c r="K55" s="590"/>
      <c r="L55" s="581"/>
      <c r="M55" s="581"/>
      <c r="N55" s="586"/>
      <c r="O55" s="23" t="s">
        <v>240</v>
      </c>
      <c r="P55" s="248" t="s">
        <v>238</v>
      </c>
    </row>
    <row r="56" spans="1:16" ht="12.75">
      <c r="A56" s="174"/>
      <c r="B56" s="154"/>
      <c r="C56" s="154"/>
      <c r="D56" s="154"/>
      <c r="E56" s="578">
        <f>D56*B56</f>
        <v>0</v>
      </c>
      <c r="F56" s="578"/>
      <c r="G56" s="154"/>
      <c r="H56" s="8">
        <f>E56-G56</f>
        <v>0</v>
      </c>
      <c r="I56" s="154"/>
      <c r="J56" s="8">
        <f aca="true" t="shared" si="10" ref="J56:J71">I56*C56*B56</f>
        <v>0</v>
      </c>
      <c r="K56" s="154"/>
      <c r="L56" s="154"/>
      <c r="M56" s="154"/>
      <c r="N56" s="8">
        <f>E56-M56</f>
        <v>0</v>
      </c>
      <c r="O56" s="154"/>
      <c r="P56" s="203">
        <f>K56*L56*O56</f>
        <v>0</v>
      </c>
    </row>
    <row r="57" spans="1:16" ht="12.75">
      <c r="A57" s="174"/>
      <c r="B57" s="154"/>
      <c r="C57" s="154"/>
      <c r="D57" s="154"/>
      <c r="E57" s="578">
        <f aca="true" t="shared" si="11" ref="E57:E71">D57*B57</f>
        <v>0</v>
      </c>
      <c r="F57" s="578"/>
      <c r="G57" s="154"/>
      <c r="H57" s="8">
        <f aca="true" t="shared" si="12" ref="H57:H71">E57-G57</f>
        <v>0</v>
      </c>
      <c r="I57" s="154"/>
      <c r="J57" s="8">
        <f t="shared" si="10"/>
        <v>0</v>
      </c>
      <c r="K57" s="154"/>
      <c r="L57" s="154"/>
      <c r="M57" s="154"/>
      <c r="N57" s="8">
        <f aca="true" t="shared" si="13" ref="N57:N71">E57-M57</f>
        <v>0</v>
      </c>
      <c r="O57" s="154"/>
      <c r="P57" s="203">
        <f aca="true" t="shared" si="14" ref="P57:P71">K57*L57*O57</f>
        <v>0</v>
      </c>
    </row>
    <row r="58" spans="1:16" ht="12.75">
      <c r="A58" s="174"/>
      <c r="B58" s="154"/>
      <c r="C58" s="154"/>
      <c r="D58" s="154"/>
      <c r="E58" s="578">
        <f t="shared" si="11"/>
        <v>0</v>
      </c>
      <c r="F58" s="578"/>
      <c r="G58" s="154"/>
      <c r="H58" s="8">
        <f t="shared" si="12"/>
        <v>0</v>
      </c>
      <c r="I58" s="154"/>
      <c r="J58" s="8">
        <f t="shared" si="10"/>
        <v>0</v>
      </c>
      <c r="K58" s="154"/>
      <c r="L58" s="154"/>
      <c r="M58" s="154"/>
      <c r="N58" s="8">
        <f t="shared" si="13"/>
        <v>0</v>
      </c>
      <c r="O58" s="154"/>
      <c r="P58" s="203">
        <f t="shared" si="14"/>
        <v>0</v>
      </c>
    </row>
    <row r="59" spans="1:16" ht="12.75">
      <c r="A59" s="174"/>
      <c r="B59" s="154"/>
      <c r="C59" s="154"/>
      <c r="D59" s="154"/>
      <c r="E59" s="578">
        <f t="shared" si="11"/>
        <v>0</v>
      </c>
      <c r="F59" s="578"/>
      <c r="G59" s="154"/>
      <c r="H59" s="8">
        <f t="shared" si="12"/>
        <v>0</v>
      </c>
      <c r="I59" s="154"/>
      <c r="J59" s="8">
        <f t="shared" si="10"/>
        <v>0</v>
      </c>
      <c r="K59" s="154"/>
      <c r="L59" s="154"/>
      <c r="M59" s="154"/>
      <c r="N59" s="8">
        <f t="shared" si="13"/>
        <v>0</v>
      </c>
      <c r="O59" s="154"/>
      <c r="P59" s="203">
        <f t="shared" si="14"/>
        <v>0</v>
      </c>
    </row>
    <row r="60" spans="1:16" ht="12.75">
      <c r="A60" s="174"/>
      <c r="B60" s="154"/>
      <c r="C60" s="154"/>
      <c r="D60" s="154"/>
      <c r="E60" s="578">
        <f t="shared" si="11"/>
        <v>0</v>
      </c>
      <c r="F60" s="578"/>
      <c r="G60" s="154"/>
      <c r="H60" s="8">
        <f t="shared" si="12"/>
        <v>0</v>
      </c>
      <c r="I60" s="154"/>
      <c r="J60" s="8">
        <f t="shared" si="10"/>
        <v>0</v>
      </c>
      <c r="K60" s="154"/>
      <c r="L60" s="154"/>
      <c r="M60" s="154"/>
      <c r="N60" s="8">
        <f t="shared" si="13"/>
        <v>0</v>
      </c>
      <c r="O60" s="154"/>
      <c r="P60" s="203">
        <f t="shared" si="14"/>
        <v>0</v>
      </c>
    </row>
    <row r="61" spans="1:16" ht="12.75">
      <c r="A61" s="174"/>
      <c r="B61" s="154"/>
      <c r="C61" s="154"/>
      <c r="D61" s="154"/>
      <c r="E61" s="578">
        <f t="shared" si="11"/>
        <v>0</v>
      </c>
      <c r="F61" s="578"/>
      <c r="G61" s="154"/>
      <c r="H61" s="8">
        <f t="shared" si="12"/>
        <v>0</v>
      </c>
      <c r="I61" s="154"/>
      <c r="J61" s="8">
        <f t="shared" si="10"/>
        <v>0</v>
      </c>
      <c r="K61" s="154"/>
      <c r="L61" s="154"/>
      <c r="M61" s="154"/>
      <c r="N61" s="8">
        <f t="shared" si="13"/>
        <v>0</v>
      </c>
      <c r="O61" s="154"/>
      <c r="P61" s="203">
        <f t="shared" si="14"/>
        <v>0</v>
      </c>
    </row>
    <row r="62" spans="1:16" ht="12.75">
      <c r="A62" s="174"/>
      <c r="B62" s="154"/>
      <c r="C62" s="154"/>
      <c r="D62" s="154"/>
      <c r="E62" s="578">
        <f t="shared" si="11"/>
        <v>0</v>
      </c>
      <c r="F62" s="578"/>
      <c r="G62" s="154"/>
      <c r="H62" s="8">
        <f t="shared" si="12"/>
        <v>0</v>
      </c>
      <c r="I62" s="154"/>
      <c r="J62" s="8">
        <f t="shared" si="10"/>
        <v>0</v>
      </c>
      <c r="K62" s="154"/>
      <c r="L62" s="154"/>
      <c r="M62" s="154"/>
      <c r="N62" s="8">
        <f t="shared" si="13"/>
        <v>0</v>
      </c>
      <c r="O62" s="154"/>
      <c r="P62" s="203">
        <f t="shared" si="14"/>
        <v>0</v>
      </c>
    </row>
    <row r="63" spans="1:16" ht="12.75">
      <c r="A63" s="174"/>
      <c r="B63" s="154"/>
      <c r="C63" s="154"/>
      <c r="D63" s="154"/>
      <c r="E63" s="579">
        <f t="shared" si="11"/>
        <v>0</v>
      </c>
      <c r="F63" s="579"/>
      <c r="G63" s="154"/>
      <c r="H63" s="8">
        <f t="shared" si="12"/>
        <v>0</v>
      </c>
      <c r="I63" s="154"/>
      <c r="J63" s="8">
        <f t="shared" si="10"/>
        <v>0</v>
      </c>
      <c r="K63" s="154"/>
      <c r="L63" s="154"/>
      <c r="M63" s="154"/>
      <c r="N63" s="8">
        <f t="shared" si="13"/>
        <v>0</v>
      </c>
      <c r="O63" s="154"/>
      <c r="P63" s="203">
        <f t="shared" si="14"/>
        <v>0</v>
      </c>
    </row>
    <row r="64" spans="1:16" ht="12.75">
      <c r="A64" s="174"/>
      <c r="B64" s="154"/>
      <c r="C64" s="154"/>
      <c r="D64" s="154"/>
      <c r="E64" s="578">
        <f t="shared" si="11"/>
        <v>0</v>
      </c>
      <c r="F64" s="578"/>
      <c r="G64" s="154"/>
      <c r="H64" s="8">
        <f t="shared" si="12"/>
        <v>0</v>
      </c>
      <c r="I64" s="154"/>
      <c r="J64" s="8">
        <f t="shared" si="10"/>
        <v>0</v>
      </c>
      <c r="K64" s="154"/>
      <c r="L64" s="154"/>
      <c r="M64" s="154"/>
      <c r="N64" s="8">
        <f t="shared" si="13"/>
        <v>0</v>
      </c>
      <c r="O64" s="154"/>
      <c r="P64" s="203">
        <f t="shared" si="14"/>
        <v>0</v>
      </c>
    </row>
    <row r="65" spans="1:16" ht="12.75">
      <c r="A65" s="174"/>
      <c r="B65" s="154"/>
      <c r="C65" s="154"/>
      <c r="D65" s="154"/>
      <c r="E65" s="578">
        <f t="shared" si="11"/>
        <v>0</v>
      </c>
      <c r="F65" s="578"/>
      <c r="G65" s="154"/>
      <c r="H65" s="8">
        <f t="shared" si="12"/>
        <v>0</v>
      </c>
      <c r="I65" s="154"/>
      <c r="J65" s="8">
        <f t="shared" si="10"/>
        <v>0</v>
      </c>
      <c r="K65" s="154"/>
      <c r="L65" s="154"/>
      <c r="M65" s="154"/>
      <c r="N65" s="8">
        <f t="shared" si="13"/>
        <v>0</v>
      </c>
      <c r="O65" s="154"/>
      <c r="P65" s="203">
        <f t="shared" si="14"/>
        <v>0</v>
      </c>
    </row>
    <row r="66" spans="1:16" ht="12.75">
      <c r="A66" s="174"/>
      <c r="B66" s="154"/>
      <c r="C66" s="154"/>
      <c r="D66" s="154"/>
      <c r="E66" s="578">
        <f t="shared" si="11"/>
        <v>0</v>
      </c>
      <c r="F66" s="578"/>
      <c r="G66" s="154"/>
      <c r="H66" s="8">
        <f t="shared" si="12"/>
        <v>0</v>
      </c>
      <c r="I66" s="154"/>
      <c r="J66" s="8">
        <f t="shared" si="10"/>
        <v>0</v>
      </c>
      <c r="K66" s="154"/>
      <c r="L66" s="154"/>
      <c r="M66" s="154"/>
      <c r="N66" s="8">
        <f t="shared" si="13"/>
        <v>0</v>
      </c>
      <c r="O66" s="154"/>
      <c r="P66" s="203">
        <f t="shared" si="14"/>
        <v>0</v>
      </c>
    </row>
    <row r="67" spans="1:16" ht="12.75">
      <c r="A67" s="174"/>
      <c r="B67" s="154"/>
      <c r="C67" s="154"/>
      <c r="D67" s="154"/>
      <c r="E67" s="578">
        <f t="shared" si="11"/>
        <v>0</v>
      </c>
      <c r="F67" s="578"/>
      <c r="G67" s="154"/>
      <c r="H67" s="8">
        <f t="shared" si="12"/>
        <v>0</v>
      </c>
      <c r="I67" s="154"/>
      <c r="J67" s="8">
        <f t="shared" si="10"/>
        <v>0</v>
      </c>
      <c r="K67" s="154"/>
      <c r="L67" s="154"/>
      <c r="M67" s="154"/>
      <c r="N67" s="8">
        <f t="shared" si="13"/>
        <v>0</v>
      </c>
      <c r="O67" s="154"/>
      <c r="P67" s="203">
        <f t="shared" si="14"/>
        <v>0</v>
      </c>
    </row>
    <row r="68" spans="1:16" ht="12.75">
      <c r="A68" s="174"/>
      <c r="B68" s="154"/>
      <c r="C68" s="154"/>
      <c r="D68" s="154"/>
      <c r="E68" s="578">
        <f t="shared" si="11"/>
        <v>0</v>
      </c>
      <c r="F68" s="578"/>
      <c r="G68" s="154"/>
      <c r="H68" s="8">
        <f t="shared" si="12"/>
        <v>0</v>
      </c>
      <c r="I68" s="154"/>
      <c r="J68" s="8">
        <f t="shared" si="10"/>
        <v>0</v>
      </c>
      <c r="K68" s="154"/>
      <c r="L68" s="154"/>
      <c r="M68" s="154"/>
      <c r="N68" s="8">
        <f t="shared" si="13"/>
        <v>0</v>
      </c>
      <c r="O68" s="154"/>
      <c r="P68" s="203">
        <f t="shared" si="14"/>
        <v>0</v>
      </c>
    </row>
    <row r="69" spans="1:16" ht="12.75">
      <c r="A69" s="174"/>
      <c r="B69" s="154"/>
      <c r="C69" s="154"/>
      <c r="D69" s="154"/>
      <c r="E69" s="578">
        <f t="shared" si="11"/>
        <v>0</v>
      </c>
      <c r="F69" s="578"/>
      <c r="G69" s="154"/>
      <c r="H69" s="8">
        <f t="shared" si="12"/>
        <v>0</v>
      </c>
      <c r="I69" s="154"/>
      <c r="J69" s="8">
        <f t="shared" si="10"/>
        <v>0</v>
      </c>
      <c r="K69" s="154"/>
      <c r="L69" s="154"/>
      <c r="M69" s="154"/>
      <c r="N69" s="8">
        <f t="shared" si="13"/>
        <v>0</v>
      </c>
      <c r="O69" s="154"/>
      <c r="P69" s="203">
        <f t="shared" si="14"/>
        <v>0</v>
      </c>
    </row>
    <row r="70" spans="1:16" ht="12.75">
      <c r="A70" s="174"/>
      <c r="B70" s="154"/>
      <c r="C70" s="154"/>
      <c r="D70" s="154"/>
      <c r="E70" s="578">
        <f t="shared" si="11"/>
        <v>0</v>
      </c>
      <c r="F70" s="578"/>
      <c r="G70" s="154"/>
      <c r="H70" s="8">
        <f t="shared" si="12"/>
        <v>0</v>
      </c>
      <c r="I70" s="154"/>
      <c r="J70" s="8">
        <f t="shared" si="10"/>
        <v>0</v>
      </c>
      <c r="K70" s="154"/>
      <c r="L70" s="154"/>
      <c r="M70" s="154"/>
      <c r="N70" s="8">
        <f t="shared" si="13"/>
        <v>0</v>
      </c>
      <c r="O70" s="154"/>
      <c r="P70" s="203">
        <f t="shared" si="14"/>
        <v>0</v>
      </c>
    </row>
    <row r="71" spans="1:16" ht="13.5" thickBot="1">
      <c r="A71" s="174"/>
      <c r="B71" s="154"/>
      <c r="C71" s="154"/>
      <c r="D71" s="154"/>
      <c r="E71" s="582">
        <f t="shared" si="11"/>
        <v>0</v>
      </c>
      <c r="F71" s="582"/>
      <c r="G71" s="155"/>
      <c r="H71" s="8">
        <f t="shared" si="12"/>
        <v>0</v>
      </c>
      <c r="I71" s="154"/>
      <c r="J71" s="8">
        <f t="shared" si="10"/>
        <v>0</v>
      </c>
      <c r="K71" s="154"/>
      <c r="L71" s="154"/>
      <c r="M71" s="155"/>
      <c r="N71" s="8">
        <f t="shared" si="13"/>
        <v>0</v>
      </c>
      <c r="O71" s="154"/>
      <c r="P71" s="203">
        <f t="shared" si="14"/>
        <v>0</v>
      </c>
    </row>
    <row r="72" spans="1:16" ht="13.5" thickBot="1">
      <c r="A72" s="237"/>
      <c r="B72" s="207"/>
      <c r="C72" s="207"/>
      <c r="D72" s="208"/>
      <c r="E72" s="253"/>
      <c r="F72" s="254">
        <f>SUM(E56:F71)</f>
        <v>0</v>
      </c>
      <c r="G72" s="252">
        <f>SUM(G56:G71)</f>
        <v>0</v>
      </c>
      <c r="H72" s="245">
        <f>SUM(H56:H71)</f>
        <v>0</v>
      </c>
      <c r="I72" s="249"/>
      <c r="J72" s="245">
        <f>SUM(J56:J71)</f>
        <v>0</v>
      </c>
      <c r="K72" s="250"/>
      <c r="L72" s="251"/>
      <c r="M72" s="245">
        <f>SUM(M56:M71)</f>
        <v>0</v>
      </c>
      <c r="N72" s="245">
        <f>SUM(N56:N71)</f>
        <v>0</v>
      </c>
      <c r="O72" s="249"/>
      <c r="P72" s="245">
        <f>SUM(P56:P71)</f>
        <v>0</v>
      </c>
    </row>
  </sheetData>
  <sheetProtection/>
  <mergeCells count="87">
    <mergeCell ref="H7:H8"/>
    <mergeCell ref="I7:J7"/>
    <mergeCell ref="G7:G8"/>
    <mergeCell ref="F7:F8"/>
    <mergeCell ref="A12:D12"/>
    <mergeCell ref="A13:D13"/>
    <mergeCell ref="A14:D14"/>
    <mergeCell ref="A11:D11"/>
    <mergeCell ref="E7:E8"/>
    <mergeCell ref="A7:D8"/>
    <mergeCell ref="A9:D9"/>
    <mergeCell ref="A10:D10"/>
    <mergeCell ref="A5:H5"/>
    <mergeCell ref="M7:M8"/>
    <mergeCell ref="N7:O7"/>
    <mergeCell ref="K7:K8"/>
    <mergeCell ref="L7:L8"/>
    <mergeCell ref="G53:J53"/>
    <mergeCell ref="A15:D15"/>
    <mergeCell ref="A16:D16"/>
    <mergeCell ref="A17:D17"/>
    <mergeCell ref="A18:D18"/>
    <mergeCell ref="A25:I25"/>
    <mergeCell ref="C27:C28"/>
    <mergeCell ref="B27:B28"/>
    <mergeCell ref="N27:N28"/>
    <mergeCell ref="K6:O6"/>
    <mergeCell ref="A6:C6"/>
    <mergeCell ref="E6:J6"/>
    <mergeCell ref="A19:D19"/>
    <mergeCell ref="D27:F27"/>
    <mergeCell ref="A20:D20"/>
    <mergeCell ref="E37:F37"/>
    <mergeCell ref="M27:M28"/>
    <mergeCell ref="E29:F29"/>
    <mergeCell ref="G26:J26"/>
    <mergeCell ref="K27:K28"/>
    <mergeCell ref="K26:P26"/>
    <mergeCell ref="E30:F30"/>
    <mergeCell ref="E31:F31"/>
    <mergeCell ref="E39:F39"/>
    <mergeCell ref="E40:F40"/>
    <mergeCell ref="E41:F41"/>
    <mergeCell ref="E42:F42"/>
    <mergeCell ref="E44:F44"/>
    <mergeCell ref="E32:F32"/>
    <mergeCell ref="E33:F33"/>
    <mergeCell ref="E34:F34"/>
    <mergeCell ref="E35:F35"/>
    <mergeCell ref="E36:F36"/>
    <mergeCell ref="E59:F59"/>
    <mergeCell ref="E60:F60"/>
    <mergeCell ref="E45:F45"/>
    <mergeCell ref="E43:F43"/>
    <mergeCell ref="A27:A28"/>
    <mergeCell ref="L27:L28"/>
    <mergeCell ref="H27:H28"/>
    <mergeCell ref="G27:G28"/>
    <mergeCell ref="E28:F28"/>
    <mergeCell ref="E38:F38"/>
    <mergeCell ref="H54:H55"/>
    <mergeCell ref="K54:K55"/>
    <mergeCell ref="L54:L55"/>
    <mergeCell ref="A54:A55"/>
    <mergeCell ref="B54:B55"/>
    <mergeCell ref="C54:C55"/>
    <mergeCell ref="D54:F54"/>
    <mergeCell ref="E71:F71"/>
    <mergeCell ref="E65:F65"/>
    <mergeCell ref="E66:F66"/>
    <mergeCell ref="E67:F67"/>
    <mergeCell ref="E68:F68"/>
    <mergeCell ref="K53:P53"/>
    <mergeCell ref="M54:M55"/>
    <mergeCell ref="N54:N55"/>
    <mergeCell ref="E55:F55"/>
    <mergeCell ref="E56:F56"/>
    <mergeCell ref="A1:H1"/>
    <mergeCell ref="E69:F69"/>
    <mergeCell ref="E70:F70"/>
    <mergeCell ref="E61:F61"/>
    <mergeCell ref="E62:F62"/>
    <mergeCell ref="E63:F63"/>
    <mergeCell ref="E64:F64"/>
    <mergeCell ref="E57:F57"/>
    <mergeCell ref="E58:F58"/>
    <mergeCell ref="G54:G55"/>
  </mergeCells>
  <printOptions gridLines="1" headings="1"/>
  <pageMargins left="0.75" right="0.75" top="1" bottom="1" header="0.5" footer="0.5"/>
  <pageSetup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2:P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7.8515625" style="0" customWidth="1"/>
    <col min="9" max="9" width="10.140625" style="0" customWidth="1"/>
    <col min="10" max="10" width="11.28125" style="0" customWidth="1"/>
    <col min="11" max="11" width="4.140625" style="0" customWidth="1"/>
  </cols>
  <sheetData>
    <row r="1" ht="13.5" thickBot="1"/>
    <row r="2" spans="1:11" ht="13.5" thickBot="1">
      <c r="A2" s="379" t="s">
        <v>562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5" ht="13.5" customHeight="1" thickBot="1">
      <c r="A3" s="380" t="s">
        <v>563</v>
      </c>
      <c r="B3" s="381"/>
      <c r="C3" s="381"/>
      <c r="D3" s="382"/>
      <c r="E3" s="382"/>
      <c r="F3" s="383"/>
      <c r="G3" s="619" t="s">
        <v>564</v>
      </c>
      <c r="H3" s="620"/>
      <c r="I3" s="620"/>
      <c r="J3" s="621"/>
      <c r="K3" s="384"/>
      <c r="L3" s="622" t="s">
        <v>515</v>
      </c>
      <c r="M3" s="623"/>
      <c r="N3" s="623"/>
      <c r="O3" s="624"/>
    </row>
    <row r="4" spans="1:16" ht="38.25">
      <c r="A4" s="292" t="s">
        <v>261</v>
      </c>
      <c r="B4" s="246" t="s">
        <v>262</v>
      </c>
      <c r="C4" s="246" t="s">
        <v>263</v>
      </c>
      <c r="D4" s="246" t="s">
        <v>264</v>
      </c>
      <c r="E4" s="246" t="s">
        <v>265</v>
      </c>
      <c r="F4" s="303" t="s">
        <v>266</v>
      </c>
      <c r="G4" s="292" t="s">
        <v>267</v>
      </c>
      <c r="H4" s="246" t="s">
        <v>268</v>
      </c>
      <c r="I4" s="593" t="s">
        <v>269</v>
      </c>
      <c r="J4" s="625"/>
      <c r="K4" s="259"/>
      <c r="L4" s="292" t="s">
        <v>267</v>
      </c>
      <c r="M4" s="246" t="s">
        <v>268</v>
      </c>
      <c r="N4" s="184" t="s">
        <v>269</v>
      </c>
      <c r="O4" s="293"/>
      <c r="P4" s="385"/>
    </row>
    <row r="5" spans="1:15" ht="26.25" customHeight="1">
      <c r="A5" s="294"/>
      <c r="B5" s="129"/>
      <c r="C5" s="129"/>
      <c r="D5" s="129"/>
      <c r="E5" s="129"/>
      <c r="F5" s="131"/>
      <c r="G5" s="294"/>
      <c r="H5" s="129"/>
      <c r="I5" s="47" t="s">
        <v>270</v>
      </c>
      <c r="J5" s="295" t="s">
        <v>271</v>
      </c>
      <c r="K5" s="321"/>
      <c r="L5" s="294"/>
      <c r="M5" s="129"/>
      <c r="N5" s="47" t="s">
        <v>270</v>
      </c>
      <c r="O5" s="295" t="s">
        <v>271</v>
      </c>
    </row>
    <row r="6" spans="1:15" ht="12.75">
      <c r="A6" s="316" t="s">
        <v>272</v>
      </c>
      <c r="B6" s="139"/>
      <c r="C6" s="139"/>
      <c r="D6" s="139"/>
      <c r="E6" s="139"/>
      <c r="F6" s="139"/>
      <c r="G6" s="313"/>
      <c r="H6" s="139"/>
      <c r="I6" s="139"/>
      <c r="J6" s="297"/>
      <c r="K6" s="139"/>
      <c r="L6" s="296"/>
      <c r="M6" s="139"/>
      <c r="N6" s="139"/>
      <c r="O6" s="297"/>
    </row>
    <row r="7" spans="1:15" ht="12.75">
      <c r="A7" s="235"/>
      <c r="B7" s="168"/>
      <c r="C7" s="156"/>
      <c r="D7" s="156"/>
      <c r="E7" s="169"/>
      <c r="F7" s="258"/>
      <c r="G7" s="306"/>
      <c r="H7" s="156"/>
      <c r="I7" s="170"/>
      <c r="J7" s="307"/>
      <c r="K7" s="322"/>
      <c r="L7" s="306"/>
      <c r="M7" s="156"/>
      <c r="N7" s="170"/>
      <c r="O7" s="307"/>
    </row>
    <row r="8" spans="1:15" ht="12.75">
      <c r="A8" s="235"/>
      <c r="B8" s="168"/>
      <c r="C8" s="156"/>
      <c r="D8" s="156"/>
      <c r="E8" s="169"/>
      <c r="F8" s="258"/>
      <c r="G8" s="306"/>
      <c r="H8" s="156"/>
      <c r="I8" s="170"/>
      <c r="J8" s="307"/>
      <c r="K8" s="322"/>
      <c r="L8" s="306"/>
      <c r="M8" s="156"/>
      <c r="N8" s="170"/>
      <c r="O8" s="307"/>
    </row>
    <row r="9" spans="1:15" ht="12.75">
      <c r="A9" s="235"/>
      <c r="B9" s="168"/>
      <c r="C9" s="156"/>
      <c r="D9" s="156"/>
      <c r="E9" s="169"/>
      <c r="F9" s="258"/>
      <c r="G9" s="306"/>
      <c r="H9" s="156"/>
      <c r="I9" s="170"/>
      <c r="J9" s="307"/>
      <c r="K9" s="322"/>
      <c r="L9" s="306"/>
      <c r="M9" s="156"/>
      <c r="N9" s="170"/>
      <c r="O9" s="307"/>
    </row>
    <row r="10" spans="1:15" ht="13.5" thickBot="1">
      <c r="A10" s="235"/>
      <c r="B10" s="168"/>
      <c r="C10" s="156"/>
      <c r="D10" s="156"/>
      <c r="E10" s="169"/>
      <c r="F10" s="258"/>
      <c r="G10" s="306"/>
      <c r="H10" s="156"/>
      <c r="I10" s="170"/>
      <c r="J10" s="307"/>
      <c r="K10" s="322"/>
      <c r="L10" s="306"/>
      <c r="M10" s="156"/>
      <c r="N10" s="170"/>
      <c r="O10" s="307"/>
    </row>
    <row r="11" spans="1:15" ht="13.5" thickBot="1">
      <c r="A11" s="308" t="s">
        <v>274</v>
      </c>
      <c r="B11" s="132"/>
      <c r="C11" s="132"/>
      <c r="D11" s="132"/>
      <c r="E11" s="132"/>
      <c r="F11" s="132"/>
      <c r="G11" s="308"/>
      <c r="H11" s="132"/>
      <c r="I11" s="133"/>
      <c r="J11" s="171">
        <f>SUM(J7:J10)</f>
        <v>0</v>
      </c>
      <c r="K11" s="323"/>
      <c r="L11" s="308"/>
      <c r="M11" s="132"/>
      <c r="N11" s="133"/>
      <c r="O11" s="171">
        <f>SUM(O7:O10)</f>
        <v>0</v>
      </c>
    </row>
    <row r="12" spans="1:15" ht="12.75">
      <c r="A12" s="317" t="s">
        <v>275</v>
      </c>
      <c r="B12" s="137"/>
      <c r="C12" s="137"/>
      <c r="D12" s="137"/>
      <c r="E12" s="137"/>
      <c r="F12" s="137"/>
      <c r="G12" s="314"/>
      <c r="H12" s="137"/>
      <c r="I12" s="137"/>
      <c r="J12" s="309"/>
      <c r="K12" s="138"/>
      <c r="L12" s="298"/>
      <c r="M12" s="137"/>
      <c r="N12" s="137"/>
      <c r="O12" s="309"/>
    </row>
    <row r="13" spans="1:15" ht="12.75">
      <c r="A13" s="235"/>
      <c r="B13" s="168"/>
      <c r="C13" s="156"/>
      <c r="D13" s="156"/>
      <c r="E13" s="169"/>
      <c r="F13" s="258"/>
      <c r="G13" s="306"/>
      <c r="H13" s="156"/>
      <c r="I13" s="170"/>
      <c r="J13" s="331">
        <f aca="true" t="shared" si="0" ref="J13:J18">G13-I13</f>
        <v>0</v>
      </c>
      <c r="K13" s="322"/>
      <c r="L13" s="332">
        <f aca="true" t="shared" si="1" ref="L13:L18">J13</f>
        <v>0</v>
      </c>
      <c r="M13" s="156"/>
      <c r="N13" s="170"/>
      <c r="O13" s="331">
        <f aca="true" t="shared" si="2" ref="O13:O18">L13-N13</f>
        <v>0</v>
      </c>
    </row>
    <row r="14" spans="1:15" ht="12.75">
      <c r="A14" s="235"/>
      <c r="B14" s="168"/>
      <c r="C14" s="156"/>
      <c r="D14" s="156"/>
      <c r="E14" s="169"/>
      <c r="F14" s="258"/>
      <c r="G14" s="306"/>
      <c r="H14" s="156"/>
      <c r="I14" s="170"/>
      <c r="J14" s="331">
        <f t="shared" si="0"/>
        <v>0</v>
      </c>
      <c r="K14" s="322"/>
      <c r="L14" s="332">
        <f t="shared" si="1"/>
        <v>0</v>
      </c>
      <c r="M14" s="156"/>
      <c r="N14" s="170"/>
      <c r="O14" s="331">
        <f t="shared" si="2"/>
        <v>0</v>
      </c>
    </row>
    <row r="15" spans="1:15" ht="12.75">
      <c r="A15" s="235"/>
      <c r="B15" s="168"/>
      <c r="C15" s="156"/>
      <c r="D15" s="156"/>
      <c r="E15" s="169"/>
      <c r="F15" s="258"/>
      <c r="G15" s="306"/>
      <c r="H15" s="156"/>
      <c r="I15" s="170"/>
      <c r="J15" s="331">
        <f t="shared" si="0"/>
        <v>0</v>
      </c>
      <c r="K15" s="322"/>
      <c r="L15" s="332">
        <f t="shared" si="1"/>
        <v>0</v>
      </c>
      <c r="M15" s="156"/>
      <c r="N15" s="170"/>
      <c r="O15" s="331">
        <f t="shared" si="2"/>
        <v>0</v>
      </c>
    </row>
    <row r="16" spans="1:15" ht="12.75">
      <c r="A16" s="235"/>
      <c r="B16" s="168"/>
      <c r="C16" s="156"/>
      <c r="D16" s="156"/>
      <c r="E16" s="169"/>
      <c r="F16" s="258"/>
      <c r="G16" s="306"/>
      <c r="H16" s="156"/>
      <c r="I16" s="170"/>
      <c r="J16" s="331">
        <f t="shared" si="0"/>
        <v>0</v>
      </c>
      <c r="K16" s="322"/>
      <c r="L16" s="332">
        <f t="shared" si="1"/>
        <v>0</v>
      </c>
      <c r="M16" s="156"/>
      <c r="N16" s="170"/>
      <c r="O16" s="331">
        <f t="shared" si="2"/>
        <v>0</v>
      </c>
    </row>
    <row r="17" spans="1:15" ht="12.75">
      <c r="A17" s="235"/>
      <c r="B17" s="168"/>
      <c r="C17" s="156"/>
      <c r="D17" s="156"/>
      <c r="E17" s="169"/>
      <c r="F17" s="258"/>
      <c r="G17" s="306"/>
      <c r="H17" s="156"/>
      <c r="I17" s="170"/>
      <c r="J17" s="331">
        <f t="shared" si="0"/>
        <v>0</v>
      </c>
      <c r="K17" s="322"/>
      <c r="L17" s="332">
        <f t="shared" si="1"/>
        <v>0</v>
      </c>
      <c r="M17" s="156"/>
      <c r="N17" s="170"/>
      <c r="O17" s="331">
        <f t="shared" si="2"/>
        <v>0</v>
      </c>
    </row>
    <row r="18" spans="1:15" ht="13.5" thickBot="1">
      <c r="A18" s="235"/>
      <c r="B18" s="168"/>
      <c r="C18" s="156"/>
      <c r="D18" s="156"/>
      <c r="E18" s="169"/>
      <c r="F18" s="258"/>
      <c r="G18" s="306"/>
      <c r="H18" s="156"/>
      <c r="I18" s="170"/>
      <c r="J18" s="331">
        <f t="shared" si="0"/>
        <v>0</v>
      </c>
      <c r="K18" s="322"/>
      <c r="L18" s="332">
        <f t="shared" si="1"/>
        <v>0</v>
      </c>
      <c r="M18" s="156"/>
      <c r="N18" s="170"/>
      <c r="O18" s="331">
        <f t="shared" si="2"/>
        <v>0</v>
      </c>
    </row>
    <row r="19" spans="1:15" ht="13.5" thickBot="1">
      <c r="A19" s="308" t="s">
        <v>276</v>
      </c>
      <c r="B19" s="132"/>
      <c r="C19" s="132"/>
      <c r="D19" s="132"/>
      <c r="E19" s="132"/>
      <c r="F19" s="132"/>
      <c r="G19" s="308"/>
      <c r="H19" s="132"/>
      <c r="I19" s="132"/>
      <c r="J19" s="171">
        <f>SUM(J13:J18)</f>
        <v>0</v>
      </c>
      <c r="K19" s="323"/>
      <c r="L19" s="308"/>
      <c r="M19" s="132"/>
      <c r="N19" s="132"/>
      <c r="O19" s="171">
        <f>SUM(O13:O18)</f>
        <v>0</v>
      </c>
    </row>
    <row r="20" spans="1:15" ht="12.75">
      <c r="A20" s="317" t="s">
        <v>277</v>
      </c>
      <c r="B20" s="137"/>
      <c r="C20" s="137"/>
      <c r="D20" s="137"/>
      <c r="E20" s="137"/>
      <c r="F20" s="116"/>
      <c r="G20" s="314"/>
      <c r="H20" s="137"/>
      <c r="I20" s="137"/>
      <c r="J20" s="309"/>
      <c r="K20" s="138"/>
      <c r="L20" s="298"/>
      <c r="M20" s="137"/>
      <c r="N20" s="137"/>
      <c r="O20" s="309"/>
    </row>
    <row r="21" spans="1:15" ht="12.75">
      <c r="A21" s="235"/>
      <c r="B21" s="156"/>
      <c r="C21" s="156"/>
      <c r="D21" s="156"/>
      <c r="E21" s="169"/>
      <c r="F21" s="258"/>
      <c r="G21" s="306"/>
      <c r="H21" s="156"/>
      <c r="I21" s="170"/>
      <c r="J21" s="331">
        <f>G21-I21</f>
        <v>0</v>
      </c>
      <c r="K21" s="322"/>
      <c r="L21" s="332">
        <f>J21</f>
        <v>0</v>
      </c>
      <c r="M21" s="156"/>
      <c r="N21" s="170"/>
      <c r="O21" s="331">
        <f>L21-N21</f>
        <v>0</v>
      </c>
    </row>
    <row r="22" spans="1:15" ht="12.75">
      <c r="A22" s="235"/>
      <c r="B22" s="156"/>
      <c r="C22" s="156"/>
      <c r="D22" s="156"/>
      <c r="E22" s="169"/>
      <c r="F22" s="258"/>
      <c r="G22" s="306"/>
      <c r="H22" s="156"/>
      <c r="I22" s="170"/>
      <c r="J22" s="331">
        <f>G22-I22</f>
        <v>0</v>
      </c>
      <c r="K22" s="322"/>
      <c r="L22" s="332">
        <f>J22</f>
        <v>0</v>
      </c>
      <c r="M22" s="156"/>
      <c r="N22" s="170"/>
      <c r="O22" s="331">
        <f>L22-N22</f>
        <v>0</v>
      </c>
    </row>
    <row r="23" spans="1:15" ht="12.75">
      <c r="A23" s="235"/>
      <c r="B23" s="156"/>
      <c r="C23" s="156"/>
      <c r="D23" s="156"/>
      <c r="E23" s="169"/>
      <c r="F23" s="258"/>
      <c r="G23" s="306"/>
      <c r="H23" s="156"/>
      <c r="I23" s="170"/>
      <c r="J23" s="331">
        <f>G23-I23</f>
        <v>0</v>
      </c>
      <c r="K23" s="322"/>
      <c r="L23" s="332">
        <f>J23</f>
        <v>0</v>
      </c>
      <c r="M23" s="156"/>
      <c r="N23" s="170"/>
      <c r="O23" s="331">
        <f>L23-N23</f>
        <v>0</v>
      </c>
    </row>
    <row r="24" spans="1:15" ht="13.5" thickBot="1">
      <c r="A24" s="235"/>
      <c r="B24" s="156"/>
      <c r="C24" s="156"/>
      <c r="D24" s="156"/>
      <c r="E24" s="169"/>
      <c r="F24" s="258"/>
      <c r="G24" s="306"/>
      <c r="H24" s="156"/>
      <c r="I24" s="170"/>
      <c r="J24" s="307"/>
      <c r="K24" s="322"/>
      <c r="L24" s="306"/>
      <c r="M24" s="156"/>
      <c r="N24" s="170"/>
      <c r="O24" s="307"/>
    </row>
    <row r="25" spans="1:15" ht="13.5" thickBot="1">
      <c r="A25" s="308" t="s">
        <v>278</v>
      </c>
      <c r="B25" s="132"/>
      <c r="C25" s="132"/>
      <c r="D25" s="132"/>
      <c r="E25" s="132"/>
      <c r="F25" s="132"/>
      <c r="G25" s="308"/>
      <c r="H25" s="132"/>
      <c r="I25" s="132"/>
      <c r="J25" s="171">
        <f>SUM(J21:J24)</f>
        <v>0</v>
      </c>
      <c r="K25" s="323"/>
      <c r="L25" s="308"/>
      <c r="M25" s="132"/>
      <c r="N25" s="132"/>
      <c r="O25" s="171">
        <f>SUM(O21:O24)</f>
        <v>0</v>
      </c>
    </row>
    <row r="26" spans="1:15" ht="12.75">
      <c r="A26" s="318" t="s">
        <v>279</v>
      </c>
      <c r="B26" s="135"/>
      <c r="C26" s="135"/>
      <c r="D26" s="135"/>
      <c r="E26" s="135"/>
      <c r="F26" s="135"/>
      <c r="G26" s="315"/>
      <c r="H26" s="135"/>
      <c r="I26" s="135"/>
      <c r="J26" s="144"/>
      <c r="K26" s="135"/>
      <c r="L26" s="310"/>
      <c r="M26" s="135"/>
      <c r="N26" s="135"/>
      <c r="O26" s="144"/>
    </row>
    <row r="27" spans="1:15" ht="12.75">
      <c r="A27" s="235"/>
      <c r="B27" s="531"/>
      <c r="C27" s="156"/>
      <c r="D27" s="531"/>
      <c r="E27" s="532"/>
      <c r="F27" s="258"/>
      <c r="G27" s="235"/>
      <c r="H27" s="156"/>
      <c r="I27" s="156"/>
      <c r="J27" s="331">
        <f>G27-I27</f>
        <v>0</v>
      </c>
      <c r="K27" s="324"/>
      <c r="L27" s="235"/>
      <c r="M27" s="156"/>
      <c r="N27" s="156"/>
      <c r="O27" s="175"/>
    </row>
    <row r="28" spans="1:15" ht="12.75">
      <c r="A28" s="534"/>
      <c r="B28" s="156"/>
      <c r="C28" s="156"/>
      <c r="D28" s="156"/>
      <c r="E28" s="156"/>
      <c r="F28" s="258"/>
      <c r="G28" s="235"/>
      <c r="H28" s="156"/>
      <c r="I28" s="156"/>
      <c r="J28" s="175">
        <v>0</v>
      </c>
      <c r="K28" s="324"/>
      <c r="L28" s="235"/>
      <c r="M28" s="156"/>
      <c r="N28" s="156"/>
      <c r="O28" s="175"/>
    </row>
    <row r="29" spans="1:15" ht="12.75">
      <c r="A29" s="235"/>
      <c r="B29" s="156"/>
      <c r="C29" s="156"/>
      <c r="D29" s="156"/>
      <c r="E29" s="156"/>
      <c r="F29" s="258"/>
      <c r="G29" s="235"/>
      <c r="H29" s="156"/>
      <c r="I29" s="156"/>
      <c r="J29" s="175"/>
      <c r="K29" s="324"/>
      <c r="L29" s="235"/>
      <c r="M29" s="156"/>
      <c r="N29" s="156"/>
      <c r="O29" s="175"/>
    </row>
    <row r="30" spans="1:15" ht="13.5" thickBot="1">
      <c r="A30" s="235"/>
      <c r="B30" s="156"/>
      <c r="C30" s="156"/>
      <c r="D30" s="156"/>
      <c r="E30" s="156"/>
      <c r="F30" s="258"/>
      <c r="G30" s="235"/>
      <c r="H30" s="156"/>
      <c r="I30" s="156"/>
      <c r="J30" s="176"/>
      <c r="K30" s="325"/>
      <c r="L30" s="235"/>
      <c r="M30" s="156"/>
      <c r="N30" s="156"/>
      <c r="O30" s="176"/>
    </row>
    <row r="31" spans="1:15" ht="13.5" thickBot="1">
      <c r="A31" s="311" t="s">
        <v>280</v>
      </c>
      <c r="B31" s="136"/>
      <c r="C31" s="136"/>
      <c r="D31" s="136"/>
      <c r="E31" s="136"/>
      <c r="F31" s="136"/>
      <c r="G31" s="311"/>
      <c r="H31" s="136"/>
      <c r="I31" s="136"/>
      <c r="J31" s="48">
        <f>SUM(J27:J30)</f>
        <v>0</v>
      </c>
      <c r="K31" s="323"/>
      <c r="L31" s="311"/>
      <c r="M31" s="136"/>
      <c r="N31" s="136"/>
      <c r="O31" s="48">
        <f>SUM(O27:O30)</f>
        <v>0</v>
      </c>
    </row>
    <row r="32" spans="1:15" ht="12.75">
      <c r="A32" s="318" t="s">
        <v>281</v>
      </c>
      <c r="B32" s="135"/>
      <c r="C32" s="135"/>
      <c r="D32" s="135"/>
      <c r="E32" s="135"/>
      <c r="F32" s="135"/>
      <c r="G32" s="315"/>
      <c r="H32" s="135"/>
      <c r="I32" s="135"/>
      <c r="J32" s="144"/>
      <c r="K32" s="135"/>
      <c r="L32" s="310"/>
      <c r="M32" s="135"/>
      <c r="N32" s="135"/>
      <c r="O32" s="144"/>
    </row>
    <row r="33" spans="1:15" ht="12.75">
      <c r="A33" s="235"/>
      <c r="B33" s="156"/>
      <c r="C33" s="156"/>
      <c r="D33" s="156"/>
      <c r="E33" s="169"/>
      <c r="F33" s="258"/>
      <c r="G33" s="306"/>
      <c r="H33" s="156"/>
      <c r="I33" s="170"/>
      <c r="J33" s="331">
        <f>G33-I33</f>
        <v>0</v>
      </c>
      <c r="K33" s="322"/>
      <c r="L33" s="332">
        <f>J33</f>
        <v>0</v>
      </c>
      <c r="M33" s="156"/>
      <c r="N33" s="170"/>
      <c r="O33" s="331">
        <f>L33-N33</f>
        <v>0</v>
      </c>
    </row>
    <row r="34" spans="1:15" ht="12.75">
      <c r="A34" s="235"/>
      <c r="B34" s="156"/>
      <c r="C34" s="156"/>
      <c r="D34" s="156"/>
      <c r="E34" s="169"/>
      <c r="F34" s="258"/>
      <c r="G34" s="306"/>
      <c r="H34" s="156"/>
      <c r="I34" s="170"/>
      <c r="J34" s="331">
        <f>G34-I34</f>
        <v>0</v>
      </c>
      <c r="K34" s="322"/>
      <c r="L34" s="332">
        <f>J34</f>
        <v>0</v>
      </c>
      <c r="M34" s="156"/>
      <c r="N34" s="170"/>
      <c r="O34" s="331">
        <f>L34-N34</f>
        <v>0</v>
      </c>
    </row>
    <row r="35" spans="1:15" ht="12.75">
      <c r="A35" s="235"/>
      <c r="B35" s="156"/>
      <c r="C35" s="156"/>
      <c r="D35" s="156"/>
      <c r="E35" s="169"/>
      <c r="F35" s="258"/>
      <c r="G35" s="306"/>
      <c r="H35" s="156"/>
      <c r="I35" s="170"/>
      <c r="J35" s="331">
        <f>G35-I35</f>
        <v>0</v>
      </c>
      <c r="K35" s="322"/>
      <c r="L35" s="332">
        <f>J35</f>
        <v>0</v>
      </c>
      <c r="M35" s="156"/>
      <c r="N35" s="170"/>
      <c r="O35" s="331">
        <f>L35-N35</f>
        <v>0</v>
      </c>
    </row>
    <row r="36" spans="1:15" ht="13.5" thickBot="1">
      <c r="A36" s="235"/>
      <c r="B36" s="156"/>
      <c r="C36" s="156"/>
      <c r="D36" s="156"/>
      <c r="E36" s="156"/>
      <c r="F36" s="258"/>
      <c r="G36" s="235"/>
      <c r="H36" s="156"/>
      <c r="I36" s="156"/>
      <c r="J36" s="176"/>
      <c r="K36" s="325"/>
      <c r="L36" s="235"/>
      <c r="M36" s="156"/>
      <c r="N36" s="156"/>
      <c r="O36" s="176"/>
    </row>
    <row r="37" spans="1:15" ht="13.5" thickBot="1">
      <c r="A37" s="319" t="s">
        <v>282</v>
      </c>
      <c r="B37" s="136"/>
      <c r="C37" s="136"/>
      <c r="D37" s="136"/>
      <c r="E37" s="136"/>
      <c r="F37" s="136"/>
      <c r="G37" s="311"/>
      <c r="H37" s="136"/>
      <c r="I37" s="136"/>
      <c r="J37" s="171">
        <f>SUM(J33:J36)</f>
        <v>0</v>
      </c>
      <c r="K37" s="323"/>
      <c r="L37" s="311"/>
      <c r="M37" s="136"/>
      <c r="N37" s="136"/>
      <c r="O37" s="171">
        <f>SUM(O33:O36)</f>
        <v>0</v>
      </c>
    </row>
    <row r="38" spans="1:15" ht="13.5" thickBot="1">
      <c r="A38" s="498" t="s">
        <v>283</v>
      </c>
      <c r="B38" s="320"/>
      <c r="C38" s="320"/>
      <c r="D38" s="320"/>
      <c r="E38" s="320"/>
      <c r="F38" s="320"/>
      <c r="G38" s="312"/>
      <c r="H38" s="327">
        <f>SUM(H33:H36,H27:H30,H21:H24,H13:H18,H7:H10)</f>
        <v>0</v>
      </c>
      <c r="I38" s="327">
        <f>SUM(I33:I36,I27:I30,I21:I24,I13:I18,I7:I10)</f>
        <v>0</v>
      </c>
      <c r="J38" s="171">
        <f>SUM(J37,J31,J25,J19,J11)</f>
        <v>0</v>
      </c>
      <c r="K38" s="326"/>
      <c r="L38" s="312"/>
      <c r="M38" s="171">
        <f>SUM(M33:M36,M27:M30,M21:M24,M13:M18,M7:M10)</f>
        <v>0</v>
      </c>
      <c r="N38" s="171">
        <f>SUM(N33:N36,N27:N30,N21:N24,N13:N18,N7:N10)</f>
        <v>0</v>
      </c>
      <c r="O38" s="171">
        <f>SUM(O37,O31,O25,O19,O11)</f>
        <v>0</v>
      </c>
    </row>
  </sheetData>
  <sheetProtection/>
  <mergeCells count="3">
    <mergeCell ref="G3:J3"/>
    <mergeCell ref="L3:O3"/>
    <mergeCell ref="I4:J4"/>
  </mergeCells>
  <printOptions/>
  <pageMargins left="0.75" right="0.75" top="1" bottom="1" header="0.5" footer="0.5"/>
  <pageSetup horizontalDpi="600" verticalDpi="600" orientation="landscape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2:N9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1.421875" style="0" customWidth="1"/>
    <col min="3" max="3" width="9.7109375" style="0" customWidth="1"/>
    <col min="4" max="4" width="10.8515625" style="0" customWidth="1"/>
    <col min="5" max="5" width="7.7109375" style="0" customWidth="1"/>
    <col min="6" max="6" width="7.421875" style="0" customWidth="1"/>
    <col min="7" max="7" width="12.8515625" style="0" customWidth="1"/>
    <col min="8" max="8" width="8.8515625" style="0" customWidth="1"/>
    <col min="9" max="10" width="11.7109375" style="0" customWidth="1"/>
    <col min="12" max="12" width="11.8515625" style="0" customWidth="1"/>
  </cols>
  <sheetData>
    <row r="1" ht="13.5" thickBot="1"/>
    <row r="2" ht="13.5" thickBot="1">
      <c r="A2" s="415" t="s">
        <v>530</v>
      </c>
    </row>
    <row r="3" spans="1:12" ht="13.5" thickBot="1">
      <c r="A3" s="391" t="s">
        <v>531</v>
      </c>
      <c r="B3" s="401"/>
      <c r="C3" s="401"/>
      <c r="D3" s="401"/>
      <c r="E3" s="401"/>
      <c r="F3" s="401"/>
      <c r="G3" s="555" t="s">
        <v>514</v>
      </c>
      <c r="H3" s="556"/>
      <c r="I3" s="557"/>
      <c r="J3" s="556" t="s">
        <v>515</v>
      </c>
      <c r="K3" s="556"/>
      <c r="L3" s="557"/>
    </row>
    <row r="4" spans="1:12" ht="24.75" customHeight="1">
      <c r="A4" s="575" t="s">
        <v>247</v>
      </c>
      <c r="B4" s="594"/>
      <c r="C4" s="594"/>
      <c r="D4" s="196" t="s">
        <v>248</v>
      </c>
      <c r="E4" s="196" t="s">
        <v>249</v>
      </c>
      <c r="F4" s="196" t="s">
        <v>237</v>
      </c>
      <c r="G4" s="196" t="s">
        <v>244</v>
      </c>
      <c r="H4" s="196" t="s">
        <v>532</v>
      </c>
      <c r="I4" s="196" t="s">
        <v>8</v>
      </c>
      <c r="J4" s="196" t="s">
        <v>244</v>
      </c>
      <c r="K4" s="196" t="s">
        <v>532</v>
      </c>
      <c r="L4" s="197" t="s">
        <v>8</v>
      </c>
    </row>
    <row r="5" spans="1:12" ht="12.75">
      <c r="A5" s="629"/>
      <c r="B5" s="632"/>
      <c r="C5" s="633"/>
      <c r="D5" s="536"/>
      <c r="E5" s="537"/>
      <c r="F5" s="537"/>
      <c r="G5" s="542"/>
      <c r="H5" s="492">
        <f aca="true" t="shared" si="0" ref="H5:H59">F5-G5</f>
        <v>0</v>
      </c>
      <c r="I5" s="543"/>
      <c r="J5" s="167"/>
      <c r="K5" s="492">
        <f>F5-J5</f>
        <v>0</v>
      </c>
      <c r="L5" s="495">
        <f>K5</f>
        <v>0</v>
      </c>
    </row>
    <row r="6" spans="1:12" ht="12.75">
      <c r="A6" s="629"/>
      <c r="B6" s="630"/>
      <c r="C6" s="631"/>
      <c r="D6" s="536"/>
      <c r="E6" s="537"/>
      <c r="F6" s="537"/>
      <c r="G6" s="542"/>
      <c r="H6" s="492">
        <f t="shared" si="0"/>
        <v>0</v>
      </c>
      <c r="I6" s="543"/>
      <c r="J6" s="167"/>
      <c r="K6" s="492">
        <f aca="true" t="shared" si="1" ref="K6:K63">F6-J6</f>
        <v>0</v>
      </c>
      <c r="L6" s="495">
        <f aca="true" t="shared" si="2" ref="L6:L59">K6</f>
        <v>0</v>
      </c>
    </row>
    <row r="7" spans="1:12" ht="12.75">
      <c r="A7" s="629"/>
      <c r="B7" s="630"/>
      <c r="C7" s="631"/>
      <c r="D7" s="536"/>
      <c r="E7" s="537"/>
      <c r="F7" s="537"/>
      <c r="G7" s="542"/>
      <c r="H7" s="492">
        <f t="shared" si="0"/>
        <v>0</v>
      </c>
      <c r="I7" s="543"/>
      <c r="J7" s="167"/>
      <c r="K7" s="492">
        <f t="shared" si="1"/>
        <v>0</v>
      </c>
      <c r="L7" s="495">
        <f t="shared" si="2"/>
        <v>0</v>
      </c>
    </row>
    <row r="8" spans="1:12" ht="12.75">
      <c r="A8" s="629"/>
      <c r="B8" s="630"/>
      <c r="C8" s="631"/>
      <c r="D8" s="536"/>
      <c r="E8" s="537"/>
      <c r="F8" s="537"/>
      <c r="G8" s="542"/>
      <c r="H8" s="492">
        <f t="shared" si="0"/>
        <v>0</v>
      </c>
      <c r="I8" s="543"/>
      <c r="J8" s="167"/>
      <c r="K8" s="492">
        <f t="shared" si="1"/>
        <v>0</v>
      </c>
      <c r="L8" s="495">
        <f t="shared" si="2"/>
        <v>0</v>
      </c>
    </row>
    <row r="9" spans="1:12" ht="12.75">
      <c r="A9" s="535"/>
      <c r="B9" s="535"/>
      <c r="C9" s="535"/>
      <c r="D9" s="536"/>
      <c r="E9" s="537"/>
      <c r="F9" s="537"/>
      <c r="G9" s="542"/>
      <c r="H9" s="492">
        <f t="shared" si="0"/>
        <v>0</v>
      </c>
      <c r="I9" s="543"/>
      <c r="J9" s="167"/>
      <c r="K9" s="492">
        <f t="shared" si="1"/>
        <v>0</v>
      </c>
      <c r="L9" s="495">
        <f t="shared" si="2"/>
        <v>0</v>
      </c>
    </row>
    <row r="10" spans="1:12" ht="12.75">
      <c r="A10" s="535"/>
      <c r="B10" s="535"/>
      <c r="C10" s="535"/>
      <c r="D10" s="536"/>
      <c r="E10" s="537"/>
      <c r="F10" s="537"/>
      <c r="G10" s="542"/>
      <c r="H10" s="492">
        <f t="shared" si="0"/>
        <v>0</v>
      </c>
      <c r="I10" s="543"/>
      <c r="J10" s="167"/>
      <c r="K10" s="492">
        <f t="shared" si="1"/>
        <v>0</v>
      </c>
      <c r="L10" s="495">
        <f t="shared" si="2"/>
        <v>0</v>
      </c>
    </row>
    <row r="11" spans="1:12" ht="12.75">
      <c r="A11" s="172"/>
      <c r="B11" s="172"/>
      <c r="C11" s="172"/>
      <c r="D11" s="536"/>
      <c r="E11" s="537"/>
      <c r="F11" s="537"/>
      <c r="G11" s="542"/>
      <c r="H11" s="492">
        <f t="shared" si="0"/>
        <v>0</v>
      </c>
      <c r="I11" s="543"/>
      <c r="J11" s="167"/>
      <c r="K11" s="492">
        <f t="shared" si="1"/>
        <v>0</v>
      </c>
      <c r="L11" s="495">
        <f t="shared" si="2"/>
        <v>0</v>
      </c>
    </row>
    <row r="12" spans="1:12" ht="12.75">
      <c r="A12" s="535"/>
      <c r="B12" s="535"/>
      <c r="C12" s="535"/>
      <c r="D12" s="536"/>
      <c r="E12" s="537"/>
      <c r="F12" s="537"/>
      <c r="G12" s="542"/>
      <c r="H12" s="492">
        <f t="shared" si="0"/>
        <v>0</v>
      </c>
      <c r="I12" s="543"/>
      <c r="J12" s="167"/>
      <c r="K12" s="492">
        <f t="shared" si="1"/>
        <v>0</v>
      </c>
      <c r="L12" s="495">
        <f t="shared" si="2"/>
        <v>0</v>
      </c>
    </row>
    <row r="13" spans="1:12" ht="12.75">
      <c r="A13" s="535"/>
      <c r="B13" s="535"/>
      <c r="C13" s="535"/>
      <c r="D13" s="536"/>
      <c r="E13" s="537"/>
      <c r="F13" s="537"/>
      <c r="G13" s="542"/>
      <c r="H13" s="492">
        <f t="shared" si="0"/>
        <v>0</v>
      </c>
      <c r="I13" s="543"/>
      <c r="J13" s="167"/>
      <c r="K13" s="492">
        <f t="shared" si="1"/>
        <v>0</v>
      </c>
      <c r="L13" s="495">
        <f t="shared" si="2"/>
        <v>0</v>
      </c>
    </row>
    <row r="14" spans="1:12" ht="12.75">
      <c r="A14" s="535"/>
      <c r="B14" s="535"/>
      <c r="C14" s="535"/>
      <c r="D14" s="536"/>
      <c r="E14" s="537"/>
      <c r="F14" s="537"/>
      <c r="G14" s="542"/>
      <c r="H14" s="492">
        <f t="shared" si="0"/>
        <v>0</v>
      </c>
      <c r="I14" s="543"/>
      <c r="J14" s="167"/>
      <c r="K14" s="492">
        <f t="shared" si="1"/>
        <v>0</v>
      </c>
      <c r="L14" s="495">
        <f t="shared" si="2"/>
        <v>0</v>
      </c>
    </row>
    <row r="15" spans="1:12" ht="12.75">
      <c r="A15" s="535"/>
      <c r="B15" s="535"/>
      <c r="C15" s="535"/>
      <c r="D15" s="536"/>
      <c r="E15" s="537"/>
      <c r="F15" s="537"/>
      <c r="G15" s="542"/>
      <c r="H15" s="492">
        <f t="shared" si="0"/>
        <v>0</v>
      </c>
      <c r="I15" s="543"/>
      <c r="J15" s="167"/>
      <c r="K15" s="492">
        <f t="shared" si="1"/>
        <v>0</v>
      </c>
      <c r="L15" s="495">
        <f t="shared" si="2"/>
        <v>0</v>
      </c>
    </row>
    <row r="16" spans="1:12" ht="12.75">
      <c r="A16" s="535"/>
      <c r="B16" s="535"/>
      <c r="C16" s="535"/>
      <c r="D16" s="536"/>
      <c r="E16" s="538"/>
      <c r="F16" s="537"/>
      <c r="G16" s="542"/>
      <c r="H16" s="492">
        <f t="shared" si="0"/>
        <v>0</v>
      </c>
      <c r="I16" s="543"/>
      <c r="J16" s="167"/>
      <c r="K16" s="492">
        <f t="shared" si="1"/>
        <v>0</v>
      </c>
      <c r="L16" s="495">
        <f t="shared" si="2"/>
        <v>0</v>
      </c>
    </row>
    <row r="17" spans="1:12" ht="12.75">
      <c r="A17" s="539"/>
      <c r="B17" s="539"/>
      <c r="C17" s="539"/>
      <c r="D17" s="540"/>
      <c r="E17" s="537"/>
      <c r="F17" s="541"/>
      <c r="G17" s="542"/>
      <c r="H17" s="492">
        <f t="shared" si="0"/>
        <v>0</v>
      </c>
      <c r="I17" s="543"/>
      <c r="J17" s="167"/>
      <c r="K17" s="492">
        <f t="shared" si="1"/>
        <v>0</v>
      </c>
      <c r="L17" s="495">
        <f t="shared" si="2"/>
        <v>0</v>
      </c>
    </row>
    <row r="18" spans="1:12" ht="12.75">
      <c r="A18" s="539"/>
      <c r="B18" s="539"/>
      <c r="C18" s="539"/>
      <c r="D18" s="540"/>
      <c r="E18" s="537"/>
      <c r="F18" s="541"/>
      <c r="G18" s="542"/>
      <c r="H18" s="492">
        <f t="shared" si="0"/>
        <v>0</v>
      </c>
      <c r="I18" s="543"/>
      <c r="J18" s="167"/>
      <c r="K18" s="492">
        <f t="shared" si="1"/>
        <v>0</v>
      </c>
      <c r="L18" s="495">
        <f t="shared" si="2"/>
        <v>0</v>
      </c>
    </row>
    <row r="19" spans="1:12" ht="12.75">
      <c r="A19" s="539"/>
      <c r="B19" s="539"/>
      <c r="C19" s="539"/>
      <c r="D19" s="540"/>
      <c r="E19" s="537"/>
      <c r="F19" s="541"/>
      <c r="G19" s="542"/>
      <c r="H19" s="492">
        <f t="shared" si="0"/>
        <v>0</v>
      </c>
      <c r="I19" s="543"/>
      <c r="J19" s="167"/>
      <c r="K19" s="492">
        <f t="shared" si="1"/>
        <v>0</v>
      </c>
      <c r="L19" s="495">
        <f t="shared" si="2"/>
        <v>0</v>
      </c>
    </row>
    <row r="20" spans="1:12" ht="12.75">
      <c r="A20" s="539"/>
      <c r="B20" s="539"/>
      <c r="C20" s="539"/>
      <c r="D20" s="540"/>
      <c r="E20" s="537"/>
      <c r="F20" s="541"/>
      <c r="G20" s="542"/>
      <c r="H20" s="492">
        <f t="shared" si="0"/>
        <v>0</v>
      </c>
      <c r="I20" s="543"/>
      <c r="J20" s="167"/>
      <c r="K20" s="492">
        <f t="shared" si="1"/>
        <v>0</v>
      </c>
      <c r="L20" s="495">
        <f t="shared" si="2"/>
        <v>0</v>
      </c>
    </row>
    <row r="21" spans="1:12" ht="12.75">
      <c r="A21" s="539"/>
      <c r="B21" s="539"/>
      <c r="C21" s="539"/>
      <c r="D21" s="540"/>
      <c r="E21" s="537"/>
      <c r="F21" s="541"/>
      <c r="G21" s="542"/>
      <c r="H21" s="492">
        <f t="shared" si="0"/>
        <v>0</v>
      </c>
      <c r="I21" s="543"/>
      <c r="J21" s="167"/>
      <c r="K21" s="492">
        <f t="shared" si="1"/>
        <v>0</v>
      </c>
      <c r="L21" s="495">
        <f t="shared" si="2"/>
        <v>0</v>
      </c>
    </row>
    <row r="22" spans="1:12" ht="12.75">
      <c r="A22" s="539"/>
      <c r="B22" s="539"/>
      <c r="C22" s="539"/>
      <c r="D22" s="540"/>
      <c r="E22" s="537"/>
      <c r="F22" s="541"/>
      <c r="G22" s="542"/>
      <c r="H22" s="492">
        <f t="shared" si="0"/>
        <v>0</v>
      </c>
      <c r="I22" s="543"/>
      <c r="J22" s="167"/>
      <c r="K22" s="492">
        <f t="shared" si="1"/>
        <v>0</v>
      </c>
      <c r="L22" s="495">
        <f t="shared" si="2"/>
        <v>0</v>
      </c>
    </row>
    <row r="23" spans="1:12" ht="12.75">
      <c r="A23" s="539"/>
      <c r="B23" s="539"/>
      <c r="C23" s="539"/>
      <c r="D23" s="540"/>
      <c r="E23" s="537"/>
      <c r="F23" s="541"/>
      <c r="G23" s="542"/>
      <c r="H23" s="492">
        <f t="shared" si="0"/>
        <v>0</v>
      </c>
      <c r="I23" s="543"/>
      <c r="J23" s="167"/>
      <c r="K23" s="492">
        <f t="shared" si="1"/>
        <v>0</v>
      </c>
      <c r="L23" s="495">
        <f t="shared" si="2"/>
        <v>0</v>
      </c>
    </row>
    <row r="24" spans="1:12" ht="12.75">
      <c r="A24" s="539"/>
      <c r="B24" s="539"/>
      <c r="C24" s="539"/>
      <c r="D24" s="540"/>
      <c r="E24" s="537"/>
      <c r="F24" s="541"/>
      <c r="G24" s="542"/>
      <c r="H24" s="492">
        <f t="shared" si="0"/>
        <v>0</v>
      </c>
      <c r="I24" s="543"/>
      <c r="J24" s="167"/>
      <c r="K24" s="492">
        <f t="shared" si="1"/>
        <v>0</v>
      </c>
      <c r="L24" s="495">
        <f t="shared" si="2"/>
        <v>0</v>
      </c>
    </row>
    <row r="25" spans="1:12" ht="12.75">
      <c r="A25" s="539"/>
      <c r="B25" s="539"/>
      <c r="C25" s="539"/>
      <c r="D25" s="540"/>
      <c r="E25" s="537"/>
      <c r="F25" s="541"/>
      <c r="G25" s="542"/>
      <c r="H25" s="492">
        <f t="shared" si="0"/>
        <v>0</v>
      </c>
      <c r="I25" s="543"/>
      <c r="J25" s="167"/>
      <c r="K25" s="492">
        <f t="shared" si="1"/>
        <v>0</v>
      </c>
      <c r="L25" s="495">
        <f t="shared" si="2"/>
        <v>0</v>
      </c>
    </row>
    <row r="26" spans="1:12" ht="12.75">
      <c r="A26" s="539"/>
      <c r="B26" s="539"/>
      <c r="C26" s="539"/>
      <c r="D26" s="540"/>
      <c r="E26" s="537"/>
      <c r="F26" s="541"/>
      <c r="G26" s="542"/>
      <c r="H26" s="492">
        <f t="shared" si="0"/>
        <v>0</v>
      </c>
      <c r="I26" s="543"/>
      <c r="J26" s="167"/>
      <c r="K26" s="492">
        <f t="shared" si="1"/>
        <v>0</v>
      </c>
      <c r="L26" s="495">
        <f t="shared" si="2"/>
        <v>0</v>
      </c>
    </row>
    <row r="27" spans="1:12" ht="12.75">
      <c r="A27" s="539"/>
      <c r="B27" s="539"/>
      <c r="C27" s="539"/>
      <c r="D27" s="540"/>
      <c r="E27" s="537"/>
      <c r="F27" s="541"/>
      <c r="G27" s="542"/>
      <c r="H27" s="492">
        <f t="shared" si="0"/>
        <v>0</v>
      </c>
      <c r="I27" s="543"/>
      <c r="J27" s="167"/>
      <c r="K27" s="492">
        <f t="shared" si="1"/>
        <v>0</v>
      </c>
      <c r="L27" s="495">
        <f t="shared" si="2"/>
        <v>0</v>
      </c>
    </row>
    <row r="28" spans="1:12" ht="12.75">
      <c r="A28" s="539"/>
      <c r="B28" s="539"/>
      <c r="C28" s="539"/>
      <c r="D28" s="540"/>
      <c r="E28" s="537"/>
      <c r="F28" s="541"/>
      <c r="G28" s="542"/>
      <c r="H28" s="492">
        <f t="shared" si="0"/>
        <v>0</v>
      </c>
      <c r="I28" s="543"/>
      <c r="J28" s="156"/>
      <c r="K28" s="492">
        <f t="shared" si="1"/>
        <v>0</v>
      </c>
      <c r="L28" s="495">
        <f t="shared" si="2"/>
        <v>0</v>
      </c>
    </row>
    <row r="29" spans="1:12" ht="12.75">
      <c r="A29" s="539"/>
      <c r="B29" s="539"/>
      <c r="C29" s="539"/>
      <c r="D29" s="540"/>
      <c r="E29" s="537"/>
      <c r="F29" s="541"/>
      <c r="G29" s="542"/>
      <c r="H29" s="492">
        <f t="shared" si="0"/>
        <v>0</v>
      </c>
      <c r="I29" s="543"/>
      <c r="J29" s="156"/>
      <c r="K29" s="492">
        <f t="shared" si="1"/>
        <v>0</v>
      </c>
      <c r="L29" s="495">
        <f t="shared" si="2"/>
        <v>0</v>
      </c>
    </row>
    <row r="30" spans="1:12" ht="12.75">
      <c r="A30" s="535"/>
      <c r="B30" s="535"/>
      <c r="C30" s="535"/>
      <c r="D30" s="536"/>
      <c r="E30" s="537"/>
      <c r="F30" s="537"/>
      <c r="G30" s="542"/>
      <c r="H30" s="492">
        <f t="shared" si="0"/>
        <v>0</v>
      </c>
      <c r="I30" s="543"/>
      <c r="J30" s="156"/>
      <c r="K30" s="492">
        <f t="shared" si="1"/>
        <v>0</v>
      </c>
      <c r="L30" s="495">
        <f t="shared" si="2"/>
        <v>0</v>
      </c>
    </row>
    <row r="31" spans="1:12" ht="12.75">
      <c r="A31" s="535"/>
      <c r="B31" s="535"/>
      <c r="C31" s="535"/>
      <c r="D31" s="536"/>
      <c r="E31" s="537"/>
      <c r="F31" s="537"/>
      <c r="G31" s="542"/>
      <c r="H31" s="492">
        <f t="shared" si="0"/>
        <v>0</v>
      </c>
      <c r="I31" s="543"/>
      <c r="J31" s="156"/>
      <c r="K31" s="492">
        <f t="shared" si="1"/>
        <v>0</v>
      </c>
      <c r="L31" s="495">
        <f t="shared" si="2"/>
        <v>0</v>
      </c>
    </row>
    <row r="32" spans="1:12" ht="12.75">
      <c r="A32" s="535"/>
      <c r="B32" s="535"/>
      <c r="C32" s="535"/>
      <c r="D32" s="537"/>
      <c r="E32" s="537"/>
      <c r="F32" s="537"/>
      <c r="G32" s="542"/>
      <c r="H32" s="492">
        <f t="shared" si="0"/>
        <v>0</v>
      </c>
      <c r="I32" s="543"/>
      <c r="J32" s="156"/>
      <c r="K32" s="492">
        <f t="shared" si="1"/>
        <v>0</v>
      </c>
      <c r="L32" s="495">
        <f t="shared" si="2"/>
        <v>0</v>
      </c>
    </row>
    <row r="33" spans="1:12" ht="12.75">
      <c r="A33" s="539"/>
      <c r="B33" s="539"/>
      <c r="C33" s="539"/>
      <c r="D33" s="541"/>
      <c r="E33" s="541"/>
      <c r="F33" s="541"/>
      <c r="G33" s="542"/>
      <c r="H33" s="492">
        <f t="shared" si="0"/>
        <v>0</v>
      </c>
      <c r="I33" s="543"/>
      <c r="J33" s="156"/>
      <c r="K33" s="492">
        <f t="shared" si="1"/>
        <v>0</v>
      </c>
      <c r="L33" s="495">
        <f t="shared" si="2"/>
        <v>0</v>
      </c>
    </row>
    <row r="34" spans="1:12" ht="12.75">
      <c r="A34" s="539"/>
      <c r="B34" s="539"/>
      <c r="C34" s="539"/>
      <c r="D34" s="540"/>
      <c r="E34" s="541"/>
      <c r="F34" s="541"/>
      <c r="G34" s="156"/>
      <c r="H34" s="492">
        <f t="shared" si="0"/>
        <v>0</v>
      </c>
      <c r="I34" s="156"/>
      <c r="J34" s="156"/>
      <c r="K34" s="492">
        <f t="shared" si="1"/>
        <v>0</v>
      </c>
      <c r="L34" s="495">
        <f t="shared" si="2"/>
        <v>0</v>
      </c>
    </row>
    <row r="35" spans="1:12" ht="12.75">
      <c r="A35" s="539"/>
      <c r="B35" s="539"/>
      <c r="C35" s="539"/>
      <c r="D35" s="540"/>
      <c r="E35" s="541"/>
      <c r="F35" s="541"/>
      <c r="G35" s="156"/>
      <c r="H35" s="492">
        <f t="shared" si="0"/>
        <v>0</v>
      </c>
      <c r="I35" s="156"/>
      <c r="J35" s="156"/>
      <c r="K35" s="492">
        <f>F35-J35</f>
        <v>0</v>
      </c>
      <c r="L35" s="495">
        <f t="shared" si="2"/>
        <v>0</v>
      </c>
    </row>
    <row r="36" spans="1:12" ht="12.75">
      <c r="A36" s="539"/>
      <c r="B36" s="539"/>
      <c r="C36" s="539"/>
      <c r="D36" s="540"/>
      <c r="E36" s="541"/>
      <c r="F36" s="541"/>
      <c r="G36" s="156"/>
      <c r="H36" s="492">
        <f t="shared" si="0"/>
        <v>0</v>
      </c>
      <c r="I36" s="156"/>
      <c r="J36" s="156"/>
      <c r="K36" s="492">
        <f aca="true" t="shared" si="3" ref="K36:K59">F36-J36</f>
        <v>0</v>
      </c>
      <c r="L36" s="495">
        <f t="shared" si="2"/>
        <v>0</v>
      </c>
    </row>
    <row r="37" spans="1:12" ht="12.75">
      <c r="A37" s="539"/>
      <c r="B37" s="539"/>
      <c r="C37" s="539"/>
      <c r="D37" s="540"/>
      <c r="E37" s="541"/>
      <c r="F37" s="541"/>
      <c r="G37" s="156"/>
      <c r="H37" s="492">
        <f t="shared" si="0"/>
        <v>0</v>
      </c>
      <c r="I37" s="156"/>
      <c r="J37" s="156"/>
      <c r="K37" s="492">
        <f t="shared" si="3"/>
        <v>0</v>
      </c>
      <c r="L37" s="495">
        <f t="shared" si="2"/>
        <v>0</v>
      </c>
    </row>
    <row r="38" spans="1:12" ht="12.75">
      <c r="A38" s="539"/>
      <c r="B38" s="539"/>
      <c r="C38" s="539"/>
      <c r="D38" s="540"/>
      <c r="E38" s="541"/>
      <c r="F38" s="541"/>
      <c r="G38" s="156"/>
      <c r="H38" s="492">
        <f t="shared" si="0"/>
        <v>0</v>
      </c>
      <c r="I38" s="156"/>
      <c r="J38" s="156"/>
      <c r="K38" s="492">
        <f t="shared" si="3"/>
        <v>0</v>
      </c>
      <c r="L38" s="495">
        <f t="shared" si="2"/>
        <v>0</v>
      </c>
    </row>
    <row r="39" spans="1:12" ht="12.75">
      <c r="A39" s="539"/>
      <c r="B39" s="539"/>
      <c r="C39" s="539"/>
      <c r="D39" s="540"/>
      <c r="E39" s="541"/>
      <c r="F39" s="541"/>
      <c r="G39" s="156"/>
      <c r="H39" s="492">
        <f t="shared" si="0"/>
        <v>0</v>
      </c>
      <c r="I39" s="156"/>
      <c r="J39" s="156"/>
      <c r="K39" s="492">
        <f t="shared" si="3"/>
        <v>0</v>
      </c>
      <c r="L39" s="495">
        <f t="shared" si="2"/>
        <v>0</v>
      </c>
    </row>
    <row r="40" spans="1:12" ht="12.75">
      <c r="A40" s="539"/>
      <c r="B40" s="539"/>
      <c r="C40" s="539"/>
      <c r="D40" s="540"/>
      <c r="E40" s="541"/>
      <c r="F40" s="541"/>
      <c r="G40" s="156"/>
      <c r="H40" s="492">
        <f t="shared" si="0"/>
        <v>0</v>
      </c>
      <c r="I40" s="156"/>
      <c r="J40" s="156"/>
      <c r="K40" s="492">
        <f t="shared" si="3"/>
        <v>0</v>
      </c>
      <c r="L40" s="495">
        <f t="shared" si="2"/>
        <v>0</v>
      </c>
    </row>
    <row r="41" spans="1:12" ht="12.75">
      <c r="A41" s="539"/>
      <c r="B41" s="539"/>
      <c r="C41" s="539"/>
      <c r="D41" s="540"/>
      <c r="E41" s="541"/>
      <c r="F41" s="541"/>
      <c r="G41" s="156"/>
      <c r="H41" s="492">
        <f t="shared" si="0"/>
        <v>0</v>
      </c>
      <c r="I41" s="156"/>
      <c r="J41" s="156"/>
      <c r="K41" s="492">
        <f t="shared" si="3"/>
        <v>0</v>
      </c>
      <c r="L41" s="495">
        <f t="shared" si="2"/>
        <v>0</v>
      </c>
    </row>
    <row r="42" spans="1:12" ht="12.75">
      <c r="A42" s="539"/>
      <c r="B42" s="539"/>
      <c r="C42" s="539"/>
      <c r="D42" s="540"/>
      <c r="E42" s="541"/>
      <c r="F42" s="541"/>
      <c r="G42" s="156"/>
      <c r="H42" s="492">
        <f t="shared" si="0"/>
        <v>0</v>
      </c>
      <c r="I42" s="156"/>
      <c r="J42" s="156"/>
      <c r="K42" s="492">
        <f t="shared" si="3"/>
        <v>0</v>
      </c>
      <c r="L42" s="495">
        <f t="shared" si="2"/>
        <v>0</v>
      </c>
    </row>
    <row r="43" spans="1:12" ht="12.75">
      <c r="A43" s="539"/>
      <c r="B43" s="539"/>
      <c r="C43" s="539"/>
      <c r="D43" s="540"/>
      <c r="E43" s="541"/>
      <c r="F43" s="541"/>
      <c r="G43" s="156"/>
      <c r="H43" s="492">
        <f t="shared" si="0"/>
        <v>0</v>
      </c>
      <c r="I43" s="156"/>
      <c r="J43" s="156"/>
      <c r="K43" s="492">
        <f t="shared" si="3"/>
        <v>0</v>
      </c>
      <c r="L43" s="495">
        <f t="shared" si="2"/>
        <v>0</v>
      </c>
    </row>
    <row r="44" spans="1:12" ht="12.75">
      <c r="A44" s="539"/>
      <c r="B44" s="539"/>
      <c r="C44" s="539"/>
      <c r="D44" s="540"/>
      <c r="E44" s="541"/>
      <c r="F44" s="541"/>
      <c r="G44" s="156"/>
      <c r="H44" s="492">
        <f t="shared" si="0"/>
        <v>0</v>
      </c>
      <c r="I44" s="156"/>
      <c r="J44" s="156"/>
      <c r="K44" s="492">
        <f t="shared" si="3"/>
        <v>0</v>
      </c>
      <c r="L44" s="495">
        <f t="shared" si="2"/>
        <v>0</v>
      </c>
    </row>
    <row r="45" spans="1:12" ht="12.75">
      <c r="A45" s="539"/>
      <c r="B45" s="539"/>
      <c r="C45" s="539"/>
      <c r="D45" s="540"/>
      <c r="E45" s="541"/>
      <c r="F45" s="541"/>
      <c r="G45" s="156"/>
      <c r="H45" s="492">
        <f t="shared" si="0"/>
        <v>0</v>
      </c>
      <c r="I45" s="156"/>
      <c r="J45" s="156"/>
      <c r="K45" s="492">
        <f t="shared" si="3"/>
        <v>0</v>
      </c>
      <c r="L45" s="495">
        <f t="shared" si="2"/>
        <v>0</v>
      </c>
    </row>
    <row r="46" spans="1:12" ht="12.75">
      <c r="A46" s="539"/>
      <c r="B46" s="539"/>
      <c r="C46" s="539"/>
      <c r="D46" s="541"/>
      <c r="E46" s="541"/>
      <c r="F46" s="541"/>
      <c r="G46" s="156"/>
      <c r="H46" s="492">
        <f t="shared" si="0"/>
        <v>0</v>
      </c>
      <c r="I46" s="156"/>
      <c r="J46" s="156"/>
      <c r="K46" s="492">
        <f t="shared" si="3"/>
        <v>0</v>
      </c>
      <c r="L46" s="495">
        <f t="shared" si="2"/>
        <v>0</v>
      </c>
    </row>
    <row r="47" spans="1:12" ht="12.75">
      <c r="A47" s="539"/>
      <c r="B47" s="544"/>
      <c r="C47" s="544"/>
      <c r="D47" s="541"/>
      <c r="E47" s="541"/>
      <c r="F47" s="541"/>
      <c r="G47" s="156"/>
      <c r="H47" s="492">
        <f t="shared" si="0"/>
        <v>0</v>
      </c>
      <c r="I47" s="156"/>
      <c r="J47" s="156"/>
      <c r="K47" s="492">
        <f t="shared" si="3"/>
        <v>0</v>
      </c>
      <c r="L47" s="495">
        <f t="shared" si="2"/>
        <v>0</v>
      </c>
    </row>
    <row r="48" spans="1:12" ht="12.75">
      <c r="A48" s="539"/>
      <c r="B48" s="544"/>
      <c r="C48" s="544"/>
      <c r="D48" s="541"/>
      <c r="E48" s="541"/>
      <c r="F48" s="541"/>
      <c r="G48" s="156"/>
      <c r="H48" s="492">
        <f t="shared" si="0"/>
        <v>0</v>
      </c>
      <c r="I48" s="156"/>
      <c r="J48" s="156"/>
      <c r="K48" s="492">
        <f t="shared" si="3"/>
        <v>0</v>
      </c>
      <c r="L48" s="495">
        <f t="shared" si="2"/>
        <v>0</v>
      </c>
    </row>
    <row r="49" spans="1:12" ht="12.75">
      <c r="A49" s="539"/>
      <c r="B49" s="544"/>
      <c r="C49" s="544"/>
      <c r="D49" s="541"/>
      <c r="E49" s="541"/>
      <c r="F49" s="541"/>
      <c r="G49" s="156"/>
      <c r="H49" s="492">
        <f t="shared" si="0"/>
        <v>0</v>
      </c>
      <c r="I49" s="156"/>
      <c r="J49" s="156"/>
      <c r="K49" s="492">
        <f t="shared" si="3"/>
        <v>0</v>
      </c>
      <c r="L49" s="495">
        <f t="shared" si="2"/>
        <v>0</v>
      </c>
    </row>
    <row r="50" spans="1:12" ht="12.75">
      <c r="A50" s="539"/>
      <c r="B50" s="544"/>
      <c r="C50" s="544"/>
      <c r="D50" s="541"/>
      <c r="E50" s="541"/>
      <c r="F50" s="541"/>
      <c r="G50" s="156"/>
      <c r="H50" s="492">
        <f t="shared" si="0"/>
        <v>0</v>
      </c>
      <c r="I50" s="156"/>
      <c r="J50" s="156"/>
      <c r="K50" s="492">
        <f t="shared" si="3"/>
        <v>0</v>
      </c>
      <c r="L50" s="495">
        <f t="shared" si="2"/>
        <v>0</v>
      </c>
    </row>
    <row r="51" spans="1:12" ht="12.75">
      <c r="A51" s="543"/>
      <c r="B51" s="544"/>
      <c r="C51" s="544"/>
      <c r="D51" s="541"/>
      <c r="E51" s="541"/>
      <c r="F51" s="541"/>
      <c r="G51" s="156"/>
      <c r="H51" s="492">
        <f t="shared" si="0"/>
        <v>0</v>
      </c>
      <c r="I51" s="156"/>
      <c r="J51" s="156"/>
      <c r="K51" s="492">
        <f t="shared" si="3"/>
        <v>0</v>
      </c>
      <c r="L51" s="495">
        <f t="shared" si="2"/>
        <v>0</v>
      </c>
    </row>
    <row r="52" spans="1:12" ht="12.75">
      <c r="A52" s="543"/>
      <c r="B52" s="544"/>
      <c r="C52" s="544"/>
      <c r="D52" s="541"/>
      <c r="E52" s="541"/>
      <c r="F52" s="541"/>
      <c r="G52" s="156"/>
      <c r="H52" s="492">
        <f t="shared" si="0"/>
        <v>0</v>
      </c>
      <c r="I52" s="156"/>
      <c r="J52" s="156"/>
      <c r="K52" s="492">
        <f t="shared" si="3"/>
        <v>0</v>
      </c>
      <c r="L52" s="495">
        <f t="shared" si="2"/>
        <v>0</v>
      </c>
    </row>
    <row r="53" spans="1:12" ht="12.75">
      <c r="A53" s="543"/>
      <c r="B53" s="544"/>
      <c r="C53" s="544"/>
      <c r="D53" s="541"/>
      <c r="E53" s="541"/>
      <c r="F53" s="541"/>
      <c r="G53" s="156"/>
      <c r="H53" s="492">
        <f t="shared" si="0"/>
        <v>0</v>
      </c>
      <c r="I53" s="156"/>
      <c r="J53" s="156"/>
      <c r="K53" s="492">
        <f t="shared" si="3"/>
        <v>0</v>
      </c>
      <c r="L53" s="495">
        <f t="shared" si="2"/>
        <v>0</v>
      </c>
    </row>
    <row r="54" spans="1:12" ht="12.75">
      <c r="A54" s="543"/>
      <c r="B54" s="544"/>
      <c r="C54" s="544"/>
      <c r="D54" s="541"/>
      <c r="E54" s="541"/>
      <c r="F54" s="541"/>
      <c r="G54" s="156"/>
      <c r="H54" s="492">
        <f t="shared" si="0"/>
        <v>0</v>
      </c>
      <c r="I54" s="156"/>
      <c r="J54" s="156"/>
      <c r="K54" s="492">
        <f t="shared" si="3"/>
        <v>0</v>
      </c>
      <c r="L54" s="495">
        <f t="shared" si="2"/>
        <v>0</v>
      </c>
    </row>
    <row r="55" spans="1:12" ht="12.75">
      <c r="A55" s="543"/>
      <c r="B55" s="544"/>
      <c r="C55" s="544"/>
      <c r="D55" s="541"/>
      <c r="E55" s="541"/>
      <c r="F55" s="541"/>
      <c r="G55" s="156"/>
      <c r="H55" s="492">
        <f t="shared" si="0"/>
        <v>0</v>
      </c>
      <c r="I55" s="156"/>
      <c r="J55" s="156"/>
      <c r="K55" s="492">
        <f t="shared" si="3"/>
        <v>0</v>
      </c>
      <c r="L55" s="495">
        <f t="shared" si="2"/>
        <v>0</v>
      </c>
    </row>
    <row r="56" spans="1:12" ht="12.75">
      <c r="A56" s="543"/>
      <c r="B56" s="544"/>
      <c r="C56" s="544"/>
      <c r="D56" s="541"/>
      <c r="E56" s="541"/>
      <c r="F56" s="541"/>
      <c r="G56" s="156"/>
      <c r="H56" s="492">
        <f t="shared" si="0"/>
        <v>0</v>
      </c>
      <c r="I56" s="156"/>
      <c r="J56" s="156"/>
      <c r="K56" s="492">
        <f t="shared" si="3"/>
        <v>0</v>
      </c>
      <c r="L56" s="495">
        <f t="shared" si="2"/>
        <v>0</v>
      </c>
    </row>
    <row r="57" spans="1:12" ht="12.75">
      <c r="A57" s="543"/>
      <c r="B57" s="544"/>
      <c r="C57" s="544"/>
      <c r="D57" s="541"/>
      <c r="E57" s="541"/>
      <c r="F57" s="541"/>
      <c r="G57" s="156"/>
      <c r="H57" s="492">
        <f t="shared" si="0"/>
        <v>0</v>
      </c>
      <c r="I57" s="156"/>
      <c r="J57" s="156"/>
      <c r="K57" s="492">
        <f t="shared" si="3"/>
        <v>0</v>
      </c>
      <c r="L57" s="495">
        <f t="shared" si="2"/>
        <v>0</v>
      </c>
    </row>
    <row r="58" spans="1:12" ht="12.75">
      <c r="A58" s="543"/>
      <c r="B58" s="544"/>
      <c r="C58" s="544"/>
      <c r="D58" s="541"/>
      <c r="E58" s="541"/>
      <c r="F58" s="541"/>
      <c r="G58" s="156"/>
      <c r="H58" s="492">
        <f t="shared" si="0"/>
        <v>0</v>
      </c>
      <c r="I58" s="156"/>
      <c r="J58" s="156"/>
      <c r="K58" s="492">
        <f t="shared" si="3"/>
        <v>0</v>
      </c>
      <c r="L58" s="495">
        <f t="shared" si="2"/>
        <v>0</v>
      </c>
    </row>
    <row r="59" spans="1:12" ht="12.75">
      <c r="A59" s="543"/>
      <c r="B59" s="544"/>
      <c r="C59" s="544"/>
      <c r="D59" s="541"/>
      <c r="E59" s="541"/>
      <c r="F59" s="541"/>
      <c r="G59" s="156"/>
      <c r="H59" s="492">
        <f t="shared" si="0"/>
        <v>0</v>
      </c>
      <c r="I59" s="156"/>
      <c r="J59" s="156"/>
      <c r="K59" s="492">
        <f t="shared" si="3"/>
        <v>0</v>
      </c>
      <c r="L59" s="495">
        <f t="shared" si="2"/>
        <v>0</v>
      </c>
    </row>
    <row r="60" spans="1:12" ht="12.75">
      <c r="A60" s="634"/>
      <c r="B60" s="630"/>
      <c r="C60" s="630"/>
      <c r="D60" s="159"/>
      <c r="E60" s="156"/>
      <c r="F60" s="156"/>
      <c r="G60" s="156"/>
      <c r="H60" s="492">
        <f>F60-G60</f>
        <v>0</v>
      </c>
      <c r="I60" s="156"/>
      <c r="J60" s="156"/>
      <c r="K60" s="492">
        <f t="shared" si="1"/>
        <v>0</v>
      </c>
      <c r="L60" s="496"/>
    </row>
    <row r="61" spans="1:12" ht="12.75">
      <c r="A61" s="634"/>
      <c r="B61" s="630"/>
      <c r="C61" s="630"/>
      <c r="D61" s="159"/>
      <c r="E61" s="156"/>
      <c r="F61" s="156"/>
      <c r="G61" s="156"/>
      <c r="H61" s="492">
        <f>F61-G61</f>
        <v>0</v>
      </c>
      <c r="I61" s="156"/>
      <c r="J61" s="156"/>
      <c r="K61" s="492">
        <f t="shared" si="1"/>
        <v>0</v>
      </c>
      <c r="L61" s="496"/>
    </row>
    <row r="62" spans="1:12" ht="12.75">
      <c r="A62" s="634"/>
      <c r="B62" s="630"/>
      <c r="C62" s="630"/>
      <c r="D62" s="159"/>
      <c r="E62" s="156"/>
      <c r="F62" s="156"/>
      <c r="G62" s="156"/>
      <c r="H62" s="492">
        <f>F62-G62</f>
        <v>0</v>
      </c>
      <c r="I62" s="156"/>
      <c r="J62" s="156"/>
      <c r="K62" s="492">
        <f t="shared" si="1"/>
        <v>0</v>
      </c>
      <c r="L62" s="496"/>
    </row>
    <row r="63" spans="1:12" ht="13.5" thickBot="1">
      <c r="A63" s="634"/>
      <c r="B63" s="630"/>
      <c r="C63" s="630"/>
      <c r="D63" s="159"/>
      <c r="E63" s="156"/>
      <c r="F63" s="157"/>
      <c r="G63" s="157"/>
      <c r="H63" s="493">
        <f>F63-G63</f>
        <v>0</v>
      </c>
      <c r="I63" s="157"/>
      <c r="J63" s="157"/>
      <c r="K63" s="493">
        <f t="shared" si="1"/>
        <v>0</v>
      </c>
      <c r="L63" s="497"/>
    </row>
    <row r="64" spans="1:12" s="219" customFormat="1" ht="13.5" thickBot="1">
      <c r="A64" s="626" t="s">
        <v>238</v>
      </c>
      <c r="B64" s="627"/>
      <c r="C64" s="628"/>
      <c r="D64" s="226"/>
      <c r="E64" s="227"/>
      <c r="F64" s="171">
        <f aca="true" t="shared" si="4" ref="F64:L64">SUM(F5:F63)</f>
        <v>0</v>
      </c>
      <c r="G64" s="171">
        <f t="shared" si="4"/>
        <v>0</v>
      </c>
      <c r="H64" s="494">
        <f t="shared" si="4"/>
        <v>0</v>
      </c>
      <c r="I64" s="171">
        <f t="shared" si="4"/>
        <v>0</v>
      </c>
      <c r="J64" s="171">
        <f t="shared" si="4"/>
        <v>0</v>
      </c>
      <c r="K64" s="494">
        <f t="shared" si="4"/>
        <v>0</v>
      </c>
      <c r="L64" s="494">
        <f t="shared" si="4"/>
        <v>0</v>
      </c>
    </row>
    <row r="65" spans="1:12" s="219" customFormat="1" ht="14.25" customHeight="1">
      <c r="A65" s="218"/>
      <c r="B65" s="218"/>
      <c r="C65" s="218"/>
      <c r="D65" s="218"/>
      <c r="E65" s="218"/>
      <c r="F65" s="223"/>
      <c r="G65" s="223"/>
      <c r="H65" s="223"/>
      <c r="I65" s="223"/>
      <c r="J65" s="223"/>
      <c r="K65" s="223"/>
      <c r="L65" s="223"/>
    </row>
    <row r="66" spans="1:12" s="219" customFormat="1" ht="12.75">
      <c r="A66" s="218"/>
      <c r="B66" s="218"/>
      <c r="C66" s="218"/>
      <c r="D66" s="218"/>
      <c r="E66" s="218"/>
      <c r="F66" s="223"/>
      <c r="G66" s="223"/>
      <c r="H66" s="223"/>
      <c r="I66" s="223"/>
      <c r="J66" s="223"/>
      <c r="K66" s="223"/>
      <c r="L66" s="223"/>
    </row>
    <row r="67" spans="1:12" s="219" customFormat="1" ht="14.25" customHeight="1">
      <c r="A67" s="218"/>
      <c r="B67" s="218"/>
      <c r="C67" s="218"/>
      <c r="D67" s="218"/>
      <c r="E67" s="218"/>
      <c r="F67" s="223"/>
      <c r="G67" s="223"/>
      <c r="H67" s="223"/>
      <c r="I67" s="223"/>
      <c r="J67" s="223"/>
      <c r="K67" s="223"/>
      <c r="L67" s="223"/>
    </row>
    <row r="68" spans="1:12" s="219" customFormat="1" ht="14.25" customHeight="1">
      <c r="A68" s="218"/>
      <c r="B68" s="218"/>
      <c r="C68" s="218"/>
      <c r="D68" s="218"/>
      <c r="E68" s="218"/>
      <c r="F68" s="223"/>
      <c r="G68" s="223"/>
      <c r="H68" s="223"/>
      <c r="I68" s="223"/>
      <c r="J68" s="223"/>
      <c r="K68" s="223"/>
      <c r="L68" s="223"/>
    </row>
    <row r="69" spans="1:12" s="219" customFormat="1" ht="14.25" customHeight="1">
      <c r="A69" s="218"/>
      <c r="B69" s="218"/>
      <c r="C69" s="218"/>
      <c r="D69" s="218"/>
      <c r="E69" s="218"/>
      <c r="F69" s="223"/>
      <c r="G69" s="223"/>
      <c r="H69" s="223"/>
      <c r="I69" s="223"/>
      <c r="J69" s="223"/>
      <c r="K69" s="223"/>
      <c r="L69" s="223"/>
    </row>
    <row r="70" spans="1:12" s="219" customFormat="1" ht="14.25" customHeight="1">
      <c r="A70" s="218"/>
      <c r="B70" s="218"/>
      <c r="C70" s="218"/>
      <c r="D70" s="218"/>
      <c r="E70" s="218"/>
      <c r="F70" s="223"/>
      <c r="G70" s="223"/>
      <c r="H70" s="223"/>
      <c r="I70" s="223"/>
      <c r="J70" s="223"/>
      <c r="K70" s="223"/>
      <c r="L70" s="223"/>
    </row>
    <row r="71" spans="1:12" s="219" customFormat="1" ht="13.5" thickBot="1">
      <c r="A71" s="218"/>
      <c r="B71" s="229"/>
      <c r="C71" s="229"/>
      <c r="D71" s="229"/>
      <c r="E71" s="229"/>
      <c r="F71" s="223"/>
      <c r="G71" s="223"/>
      <c r="H71" s="223"/>
      <c r="I71" s="223"/>
      <c r="J71" s="223"/>
      <c r="K71" s="223"/>
      <c r="L71" s="223"/>
    </row>
    <row r="72" spans="1:12" ht="13.5" thickBot="1">
      <c r="A72" s="403" t="s">
        <v>534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181"/>
    </row>
    <row r="73" spans="1:14" ht="13.5" thickBot="1">
      <c r="A73" s="416" t="s">
        <v>533</v>
      </c>
      <c r="B73" s="416"/>
      <c r="C73" s="416"/>
      <c r="D73" s="416"/>
      <c r="E73" s="416"/>
      <c r="F73" s="416"/>
      <c r="G73" s="417"/>
      <c r="H73" s="417"/>
      <c r="I73" s="636" t="s">
        <v>514</v>
      </c>
      <c r="J73" s="637"/>
      <c r="K73" s="638"/>
      <c r="L73" s="636" t="s">
        <v>515</v>
      </c>
      <c r="M73" s="637"/>
      <c r="N73" s="638"/>
    </row>
    <row r="74" spans="1:14" ht="23.25" customHeight="1">
      <c r="A74" s="194" t="s">
        <v>250</v>
      </c>
      <c r="B74" s="639" t="s">
        <v>251</v>
      </c>
      <c r="C74" s="640"/>
      <c r="D74" s="196" t="s">
        <v>252</v>
      </c>
      <c r="E74" s="196" t="s">
        <v>248</v>
      </c>
      <c r="F74" s="196" t="s">
        <v>537</v>
      </c>
      <c r="G74" s="196" t="s">
        <v>538</v>
      </c>
      <c r="H74" s="196" t="s">
        <v>237</v>
      </c>
      <c r="I74" s="196" t="s">
        <v>244</v>
      </c>
      <c r="J74" s="196" t="s">
        <v>532</v>
      </c>
      <c r="K74" s="196" t="s">
        <v>8</v>
      </c>
      <c r="L74" s="196" t="s">
        <v>244</v>
      </c>
      <c r="M74" s="196" t="s">
        <v>532</v>
      </c>
      <c r="N74" s="197" t="s">
        <v>8</v>
      </c>
    </row>
    <row r="75" spans="1:14" ht="12.75">
      <c r="A75" s="206" t="s">
        <v>539</v>
      </c>
      <c r="B75" s="635"/>
      <c r="C75" s="561"/>
      <c r="D75" s="156"/>
      <c r="E75" s="231"/>
      <c r="F75" s="156"/>
      <c r="G75" s="156"/>
      <c r="H75" s="170">
        <f>G75*F75</f>
        <v>0</v>
      </c>
      <c r="I75" s="170">
        <v>0</v>
      </c>
      <c r="J75" s="170">
        <f aca="true" t="shared" si="5" ref="J75:J80">H75-I75</f>
        <v>0</v>
      </c>
      <c r="K75" s="170"/>
      <c r="L75" s="170"/>
      <c r="M75" s="230">
        <f aca="true" t="shared" si="6" ref="M75:M80">H75-L75</f>
        <v>0</v>
      </c>
      <c r="N75" s="233"/>
    </row>
    <row r="76" spans="1:14" ht="12.75">
      <c r="A76" s="234" t="s">
        <v>535</v>
      </c>
      <c r="B76" s="635"/>
      <c r="C76" s="561"/>
      <c r="D76" s="159"/>
      <c r="E76" s="231"/>
      <c r="F76" s="156"/>
      <c r="G76" s="156"/>
      <c r="H76" s="170">
        <f>G76*F76</f>
        <v>0</v>
      </c>
      <c r="I76" s="170">
        <v>0</v>
      </c>
      <c r="J76" s="170">
        <f t="shared" si="5"/>
        <v>0</v>
      </c>
      <c r="K76" s="170"/>
      <c r="L76" s="170"/>
      <c r="M76" s="230">
        <f t="shared" si="6"/>
        <v>0</v>
      </c>
      <c r="N76" s="233"/>
    </row>
    <row r="77" spans="1:14" ht="12.75">
      <c r="A77" s="234" t="s">
        <v>536</v>
      </c>
      <c r="B77" s="635"/>
      <c r="C77" s="561"/>
      <c r="D77" s="159"/>
      <c r="E77" s="231"/>
      <c r="F77" s="156"/>
      <c r="G77" s="156"/>
      <c r="H77" s="170">
        <f>G77*F77</f>
        <v>0</v>
      </c>
      <c r="I77" s="170">
        <v>0</v>
      </c>
      <c r="J77" s="170">
        <f t="shared" si="5"/>
        <v>0</v>
      </c>
      <c r="K77" s="170"/>
      <c r="L77" s="170"/>
      <c r="M77" s="230">
        <f t="shared" si="6"/>
        <v>0</v>
      </c>
      <c r="N77" s="233"/>
    </row>
    <row r="78" spans="1:14" ht="12.75">
      <c r="A78" s="234" t="s">
        <v>253</v>
      </c>
      <c r="B78" s="635"/>
      <c r="C78" s="561"/>
      <c r="D78" s="159"/>
      <c r="E78" s="231"/>
      <c r="F78" s="156"/>
      <c r="G78" s="156"/>
      <c r="H78" s="170"/>
      <c r="I78" s="170"/>
      <c r="J78" s="170">
        <f t="shared" si="5"/>
        <v>0</v>
      </c>
      <c r="K78" s="170"/>
      <c r="L78" s="170"/>
      <c r="M78" s="230">
        <f t="shared" si="6"/>
        <v>0</v>
      </c>
      <c r="N78" s="233"/>
    </row>
    <row r="79" spans="1:14" ht="12.75">
      <c r="A79" s="234" t="s">
        <v>254</v>
      </c>
      <c r="B79" s="635"/>
      <c r="C79" s="561"/>
      <c r="D79" s="159"/>
      <c r="E79" s="231"/>
      <c r="F79" s="156"/>
      <c r="G79" s="156"/>
      <c r="H79" s="170"/>
      <c r="I79" s="170"/>
      <c r="J79" s="170">
        <f t="shared" si="5"/>
        <v>0</v>
      </c>
      <c r="K79" s="170"/>
      <c r="L79" s="170"/>
      <c r="M79" s="230">
        <f t="shared" si="6"/>
        <v>0</v>
      </c>
      <c r="N79" s="233"/>
    </row>
    <row r="80" spans="1:14" ht="12.75">
      <c r="A80" s="234" t="s">
        <v>255</v>
      </c>
      <c r="B80" s="635"/>
      <c r="C80" s="561"/>
      <c r="D80" s="159"/>
      <c r="E80" s="231"/>
      <c r="F80" s="156"/>
      <c r="G80" s="156"/>
      <c r="H80" s="170"/>
      <c r="I80" s="170">
        <v>0</v>
      </c>
      <c r="J80" s="170">
        <f t="shared" si="5"/>
        <v>0</v>
      </c>
      <c r="K80" s="170"/>
      <c r="L80" s="170"/>
      <c r="M80" s="230">
        <f t="shared" si="6"/>
        <v>0</v>
      </c>
      <c r="N80" s="233"/>
    </row>
    <row r="81" spans="1:14" ht="12.75">
      <c r="A81" s="235"/>
      <c r="B81" s="635"/>
      <c r="C81" s="561"/>
      <c r="D81" s="159"/>
      <c r="E81" s="231"/>
      <c r="F81" s="156"/>
      <c r="G81" s="156"/>
      <c r="H81" s="156"/>
      <c r="I81" s="156"/>
      <c r="J81" s="156"/>
      <c r="K81" s="156"/>
      <c r="L81" s="156"/>
      <c r="M81" s="8"/>
      <c r="N81" s="203"/>
    </row>
    <row r="82" spans="1:14" ht="12.75">
      <c r="A82" s="206" t="s">
        <v>540</v>
      </c>
      <c r="B82" s="635"/>
      <c r="C82" s="561"/>
      <c r="D82" s="172"/>
      <c r="E82" s="231"/>
      <c r="F82" s="156"/>
      <c r="G82" s="156"/>
      <c r="H82" s="156"/>
      <c r="I82" s="156"/>
      <c r="J82" s="156"/>
      <c r="K82" s="156"/>
      <c r="L82" s="156"/>
      <c r="M82" s="8"/>
      <c r="N82" s="203"/>
    </row>
    <row r="83" spans="1:14" ht="12.75">
      <c r="A83" s="234" t="s">
        <v>253</v>
      </c>
      <c r="B83" s="635"/>
      <c r="C83" s="561"/>
      <c r="D83" s="159"/>
      <c r="E83" s="231"/>
      <c r="F83" s="156"/>
      <c r="G83" s="156"/>
      <c r="H83" s="156"/>
      <c r="I83" s="156"/>
      <c r="J83" s="156"/>
      <c r="K83" s="156"/>
      <c r="L83" s="156"/>
      <c r="M83" s="8"/>
      <c r="N83" s="203"/>
    </row>
    <row r="84" spans="1:14" ht="12.75">
      <c r="A84" s="234" t="s">
        <v>254</v>
      </c>
      <c r="B84" s="635"/>
      <c r="C84" s="561"/>
      <c r="D84" s="159"/>
      <c r="E84" s="231"/>
      <c r="F84" s="156"/>
      <c r="G84" s="156"/>
      <c r="H84" s="156"/>
      <c r="I84" s="156"/>
      <c r="J84" s="156"/>
      <c r="K84" s="156"/>
      <c r="L84" s="156"/>
      <c r="M84" s="8"/>
      <c r="N84" s="203"/>
    </row>
    <row r="85" spans="1:14" ht="12.75">
      <c r="A85" s="234" t="s">
        <v>255</v>
      </c>
      <c r="B85" s="635"/>
      <c r="C85" s="561"/>
      <c r="D85" s="159"/>
      <c r="E85" s="231"/>
      <c r="F85" s="156"/>
      <c r="G85" s="156"/>
      <c r="H85" s="156"/>
      <c r="I85" s="156"/>
      <c r="J85" s="156"/>
      <c r="K85" s="156"/>
      <c r="L85" s="156"/>
      <c r="M85" s="8"/>
      <c r="N85" s="203"/>
    </row>
    <row r="86" spans="1:14" ht="12.75">
      <c r="A86" s="236"/>
      <c r="B86" s="635"/>
      <c r="C86" s="561"/>
      <c r="D86" s="159"/>
      <c r="E86" s="231"/>
      <c r="F86" s="156"/>
      <c r="G86" s="156"/>
      <c r="H86" s="156"/>
      <c r="I86" s="156"/>
      <c r="J86" s="156"/>
      <c r="K86" s="156"/>
      <c r="L86" s="156"/>
      <c r="M86" s="8"/>
      <c r="N86" s="203"/>
    </row>
    <row r="87" spans="1:14" ht="13.5" thickBot="1">
      <c r="A87" s="236"/>
      <c r="B87" s="609"/>
      <c r="C87" s="609"/>
      <c r="D87" s="159"/>
      <c r="E87" s="231"/>
      <c r="F87" s="156"/>
      <c r="G87" s="156"/>
      <c r="H87" s="157"/>
      <c r="I87" s="157"/>
      <c r="J87" s="157"/>
      <c r="K87" s="157"/>
      <c r="L87" s="157"/>
      <c r="M87" s="20"/>
      <c r="N87" s="205"/>
    </row>
    <row r="88" spans="1:14" ht="13.5" thickBot="1">
      <c r="A88" s="237"/>
      <c r="B88" s="646"/>
      <c r="C88" s="646"/>
      <c r="D88" s="645" t="s">
        <v>238</v>
      </c>
      <c r="E88" s="645"/>
      <c r="F88" s="559"/>
      <c r="G88" s="238"/>
      <c r="H88" s="171">
        <f>SUM(H75:H87)</f>
        <v>0</v>
      </c>
      <c r="I88" s="171">
        <f aca="true" t="shared" si="7" ref="I88:N88">SUM(I75:I87)</f>
        <v>0</v>
      </c>
      <c r="J88" s="171">
        <f t="shared" si="7"/>
        <v>0</v>
      </c>
      <c r="K88" s="171">
        <f t="shared" si="7"/>
        <v>0</v>
      </c>
      <c r="L88" s="171">
        <f t="shared" si="7"/>
        <v>0</v>
      </c>
      <c r="M88" s="171">
        <f t="shared" si="7"/>
        <v>0</v>
      </c>
      <c r="N88" s="171">
        <f t="shared" si="7"/>
        <v>0</v>
      </c>
    </row>
    <row r="89" spans="2:14" ht="12.75">
      <c r="B89" s="202"/>
      <c r="C89" s="202"/>
      <c r="D89" s="152"/>
      <c r="E89" s="152"/>
      <c r="F89" s="152"/>
      <c r="G89" s="232"/>
      <c r="H89" s="232"/>
      <c r="I89" s="232"/>
      <c r="J89" s="232"/>
      <c r="K89" s="232"/>
      <c r="L89" s="232"/>
      <c r="M89" s="232"/>
      <c r="N89" s="232"/>
    </row>
    <row r="90" spans="2:14" ht="12.75">
      <c r="B90" s="202"/>
      <c r="C90" s="202"/>
      <c r="D90" s="152"/>
      <c r="E90" s="152"/>
      <c r="F90" s="152"/>
      <c r="G90" s="232"/>
      <c r="H90" s="232"/>
      <c r="I90" s="232"/>
      <c r="J90" s="232"/>
      <c r="K90" s="232"/>
      <c r="L90" s="232"/>
      <c r="M90" s="232"/>
      <c r="N90" s="232"/>
    </row>
    <row r="91" spans="1:10" ht="12.75">
      <c r="A91" s="134" t="s">
        <v>541</v>
      </c>
      <c r="B91" s="134"/>
      <c r="C91" s="134"/>
      <c r="D91" s="134"/>
      <c r="E91" s="134"/>
      <c r="F91" s="134"/>
      <c r="G91" s="134"/>
      <c r="H91" s="134"/>
      <c r="I91" s="134"/>
      <c r="J91" s="134"/>
    </row>
    <row r="92" spans="1:10" ht="25.5" customHeight="1">
      <c r="A92" s="130" t="s">
        <v>256</v>
      </c>
      <c r="B92" s="130"/>
      <c r="C92" s="130" t="s">
        <v>257</v>
      </c>
      <c r="D92" s="130"/>
      <c r="E92" s="130" t="s">
        <v>258</v>
      </c>
      <c r="F92" s="130"/>
      <c r="G92" s="130"/>
      <c r="H92" s="47" t="s">
        <v>259</v>
      </c>
      <c r="I92" s="47" t="s">
        <v>242</v>
      </c>
      <c r="J92" s="47" t="s">
        <v>260</v>
      </c>
    </row>
    <row r="93" spans="1:10" ht="12.75">
      <c r="A93" s="635"/>
      <c r="B93" s="561"/>
      <c r="C93" s="635"/>
      <c r="D93" s="561"/>
      <c r="E93" s="635"/>
      <c r="F93" s="641"/>
      <c r="G93" s="561"/>
      <c r="H93" s="156"/>
      <c r="I93" s="156"/>
      <c r="J93" s="156"/>
    </row>
    <row r="94" spans="1:10" ht="12.75">
      <c r="A94" s="635"/>
      <c r="B94" s="561"/>
      <c r="C94" s="635"/>
      <c r="D94" s="561"/>
      <c r="E94" s="635"/>
      <c r="F94" s="641"/>
      <c r="G94" s="561"/>
      <c r="H94" s="156"/>
      <c r="I94" s="156"/>
      <c r="J94" s="156"/>
    </row>
    <row r="95" spans="1:10" ht="12.75">
      <c r="A95" s="635"/>
      <c r="B95" s="561"/>
      <c r="C95" s="635"/>
      <c r="D95" s="561"/>
      <c r="E95" s="635"/>
      <c r="F95" s="641"/>
      <c r="G95" s="561"/>
      <c r="H95" s="156"/>
      <c r="I95" s="156"/>
      <c r="J95" s="157"/>
    </row>
    <row r="96" spans="1:10" ht="12.75">
      <c r="A96" s="635"/>
      <c r="B96" s="561"/>
      <c r="C96" s="635"/>
      <c r="D96" s="561"/>
      <c r="E96" s="642" t="s">
        <v>238</v>
      </c>
      <c r="F96" s="643"/>
      <c r="G96" s="643"/>
      <c r="H96" s="644"/>
      <c r="I96" s="9">
        <f>SUM(I93:I95)</f>
        <v>0</v>
      </c>
      <c r="J96" s="9">
        <f>SUM(J93:J95)</f>
        <v>0</v>
      </c>
    </row>
  </sheetData>
  <sheetProtection/>
  <mergeCells count="42">
    <mergeCell ref="A94:B94"/>
    <mergeCell ref="A95:B95"/>
    <mergeCell ref="B85:C85"/>
    <mergeCell ref="B86:C86"/>
    <mergeCell ref="E94:G94"/>
    <mergeCell ref="E95:G95"/>
    <mergeCell ref="E96:H96"/>
    <mergeCell ref="B87:C87"/>
    <mergeCell ref="D88:F88"/>
    <mergeCell ref="B88:C88"/>
    <mergeCell ref="A93:B93"/>
    <mergeCell ref="E93:G93"/>
    <mergeCell ref="B81:C81"/>
    <mergeCell ref="B76:C76"/>
    <mergeCell ref="B77:C77"/>
    <mergeCell ref="A96:B96"/>
    <mergeCell ref="C93:D93"/>
    <mergeCell ref="C94:D94"/>
    <mergeCell ref="C95:D95"/>
    <mergeCell ref="C96:D96"/>
    <mergeCell ref="B83:C83"/>
    <mergeCell ref="B84:C84"/>
    <mergeCell ref="B82:C82"/>
    <mergeCell ref="A62:C62"/>
    <mergeCell ref="A63:C63"/>
    <mergeCell ref="B78:C78"/>
    <mergeCell ref="B79:C79"/>
    <mergeCell ref="L73:N73"/>
    <mergeCell ref="I73:K73"/>
    <mergeCell ref="B74:C74"/>
    <mergeCell ref="B75:C75"/>
    <mergeCell ref="B80:C80"/>
    <mergeCell ref="J3:L3"/>
    <mergeCell ref="A64:C64"/>
    <mergeCell ref="A7:C7"/>
    <mergeCell ref="A8:C8"/>
    <mergeCell ref="A4:C4"/>
    <mergeCell ref="G3:I3"/>
    <mergeCell ref="A5:C5"/>
    <mergeCell ref="A6:C6"/>
    <mergeCell ref="A60:C60"/>
    <mergeCell ref="A61:C61"/>
  </mergeCells>
  <printOptions/>
  <pageMargins left="0.75" right="0.75" top="1" bottom="1" header="0.5" footer="0.5"/>
  <pageSetup horizontalDpi="600" verticalDpi="600" orientation="landscape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2:J6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6.28125" style="260" customWidth="1"/>
    <col min="2" max="2" width="12.57421875" style="260" customWidth="1"/>
    <col min="3" max="3" width="13.421875" style="260" bestFit="1" customWidth="1"/>
    <col min="4" max="4" width="12.28125" style="260" bestFit="1" customWidth="1"/>
    <col min="5" max="5" width="4.421875" style="260" customWidth="1"/>
    <col min="6" max="6" width="10.421875" style="260" customWidth="1"/>
    <col min="7" max="7" width="11.57421875" style="260" customWidth="1"/>
    <col min="8" max="8" width="13.140625" style="260" customWidth="1"/>
    <col min="9" max="16384" width="9.140625" style="260" customWidth="1"/>
  </cols>
  <sheetData>
    <row r="1" ht="12.75"/>
    <row r="2" spans="2:6" ht="13.5" thickBot="1">
      <c r="B2" s="261"/>
      <c r="C2" s="261"/>
      <c r="D2" s="261"/>
      <c r="E2" s="261"/>
      <c r="F2" s="261"/>
    </row>
    <row r="3" spans="1:8" ht="13.5" customHeight="1" thickBot="1">
      <c r="A3" s="386" t="s">
        <v>558</v>
      </c>
      <c r="B3" s="262"/>
      <c r="C3" s="262"/>
      <c r="D3" s="262"/>
      <c r="E3" s="262"/>
      <c r="F3" s="263"/>
      <c r="G3" s="263"/>
      <c r="H3" s="263"/>
    </row>
    <row r="4" spans="1:8" ht="13.5" customHeight="1" thickBot="1">
      <c r="A4" s="387" t="s">
        <v>557</v>
      </c>
      <c r="B4" s="650" t="s">
        <v>514</v>
      </c>
      <c r="C4" s="651"/>
      <c r="D4" s="652"/>
      <c r="E4" s="388"/>
      <c r="F4" s="650" t="s">
        <v>515</v>
      </c>
      <c r="G4" s="651"/>
      <c r="H4" s="652"/>
    </row>
    <row r="5" spans="1:8" ht="12.75">
      <c r="A5" s="264" t="s">
        <v>284</v>
      </c>
      <c r="B5" s="265"/>
      <c r="C5" s="265"/>
      <c r="D5" s="266"/>
      <c r="E5" s="265"/>
      <c r="F5" s="265"/>
      <c r="G5" s="265"/>
      <c r="H5" s="267"/>
    </row>
    <row r="6" spans="1:8" ht="12.75">
      <c r="A6" s="268" t="s">
        <v>285</v>
      </c>
      <c r="B6" s="269">
        <f>'beg bal'!G9</f>
        <v>0</v>
      </c>
      <c r="C6" s="269"/>
      <c r="D6" s="269"/>
      <c r="E6" s="270"/>
      <c r="F6" s="271">
        <f>'end bal'!G9</f>
        <v>0</v>
      </c>
      <c r="G6" s="269"/>
      <c r="H6" s="272"/>
    </row>
    <row r="7" spans="1:8" ht="12.75">
      <c r="A7" s="273" t="s">
        <v>286</v>
      </c>
      <c r="B7" s="269">
        <f>'beg bal'!F9</f>
        <v>0</v>
      </c>
      <c r="C7" s="269">
        <f>B6-B7</f>
        <v>0</v>
      </c>
      <c r="D7" s="269"/>
      <c r="E7" s="274"/>
      <c r="F7" s="275">
        <f>'end bal'!F8</f>
        <v>0</v>
      </c>
      <c r="G7" s="275">
        <f>F6-F7</f>
        <v>0</v>
      </c>
      <c r="H7" s="272"/>
    </row>
    <row r="8" spans="1:8" ht="12.75">
      <c r="A8" s="268" t="s">
        <v>18</v>
      </c>
      <c r="B8" s="269">
        <f>'beg bal'!G10</f>
        <v>0</v>
      </c>
      <c r="C8" s="269"/>
      <c r="D8" s="269"/>
      <c r="E8" s="274"/>
      <c r="F8" s="269">
        <f>'beg bal'!G10</f>
        <v>0</v>
      </c>
      <c r="G8" s="269"/>
      <c r="H8" s="272"/>
    </row>
    <row r="9" spans="1:8" ht="12.75">
      <c r="A9" s="273" t="s">
        <v>287</v>
      </c>
      <c r="B9" s="460"/>
      <c r="C9" s="269">
        <f>B8-B9</f>
        <v>0</v>
      </c>
      <c r="D9" s="269"/>
      <c r="E9" s="274"/>
      <c r="F9" s="460"/>
      <c r="G9" s="269">
        <f>F8-F9</f>
        <v>0</v>
      </c>
      <c r="H9" s="272"/>
    </row>
    <row r="10" spans="1:8" ht="12.75">
      <c r="A10" s="268" t="s">
        <v>288</v>
      </c>
      <c r="B10" s="269"/>
      <c r="C10" s="269">
        <f>'beg bal'!G12+'beg bal'!G13</f>
        <v>0</v>
      </c>
      <c r="D10" s="269"/>
      <c r="E10" s="274"/>
      <c r="F10" s="269"/>
      <c r="G10" s="269">
        <f>'end bal'!G12+'end bal'!G13</f>
        <v>0</v>
      </c>
      <c r="H10" s="272"/>
    </row>
    <row r="11" spans="1:8" ht="12.75">
      <c r="A11" s="268" t="s">
        <v>27</v>
      </c>
      <c r="B11" s="269"/>
      <c r="C11" s="269">
        <f>'beg bal'!G15</f>
        <v>0</v>
      </c>
      <c r="D11" s="269"/>
      <c r="E11" s="274"/>
      <c r="F11" s="269"/>
      <c r="G11" s="269">
        <f>'end bal'!G15</f>
        <v>0</v>
      </c>
      <c r="H11" s="272"/>
    </row>
    <row r="12" spans="1:8" ht="12.75">
      <c r="A12" s="273" t="s">
        <v>289</v>
      </c>
      <c r="B12" s="269"/>
      <c r="C12" s="269">
        <f>'beg bal'!G16</f>
        <v>0</v>
      </c>
      <c r="D12" s="269"/>
      <c r="E12" s="274"/>
      <c r="F12" s="269"/>
      <c r="G12" s="269">
        <f>'end bal'!G16</f>
        <v>0</v>
      </c>
      <c r="H12" s="272"/>
    </row>
    <row r="13" spans="1:8" ht="12.75">
      <c r="A13" s="268" t="s">
        <v>290</v>
      </c>
      <c r="B13" s="269">
        <f>'beg bal'!G28</f>
        <v>0</v>
      </c>
      <c r="C13" s="269"/>
      <c r="D13" s="269"/>
      <c r="E13" s="274"/>
      <c r="F13" s="269">
        <f>'end bal'!G28</f>
        <v>0</v>
      </c>
      <c r="G13" s="269"/>
      <c r="H13" s="272"/>
    </row>
    <row r="14" spans="1:8" ht="12.75">
      <c r="A14" s="273" t="s">
        <v>291</v>
      </c>
      <c r="B14" s="460"/>
      <c r="C14" s="269">
        <f>B13-B14</f>
        <v>0</v>
      </c>
      <c r="D14" s="269"/>
      <c r="E14" s="274"/>
      <c r="F14" s="460"/>
      <c r="G14" s="269">
        <f>F13-F14</f>
        <v>0</v>
      </c>
      <c r="H14" s="272"/>
    </row>
    <row r="15" spans="1:8" ht="12.75">
      <c r="A15" s="268" t="s">
        <v>292</v>
      </c>
      <c r="B15" s="269"/>
      <c r="C15" s="269">
        <f>'beg bal'!G40</f>
        <v>0</v>
      </c>
      <c r="D15" s="269"/>
      <c r="E15" s="274"/>
      <c r="F15" s="269"/>
      <c r="G15" s="269">
        <f>'end bal'!G40</f>
        <v>0</v>
      </c>
      <c r="H15" s="272"/>
    </row>
    <row r="16" spans="1:8" ht="12.75">
      <c r="A16" s="268" t="s">
        <v>293</v>
      </c>
      <c r="B16" s="269"/>
      <c r="C16" s="269">
        <f>'beg bal'!G41</f>
        <v>0</v>
      </c>
      <c r="D16" s="269"/>
      <c r="E16" s="274"/>
      <c r="F16" s="269"/>
      <c r="G16" s="269">
        <f>'end bal'!G41</f>
        <v>0</v>
      </c>
      <c r="H16" s="272"/>
    </row>
    <row r="17" spans="1:8" ht="12.75">
      <c r="A17" s="268" t="s">
        <v>294</v>
      </c>
      <c r="B17" s="269"/>
      <c r="C17" s="269">
        <f>'beg bal'!G42</f>
        <v>0</v>
      </c>
      <c r="D17" s="269"/>
      <c r="E17" s="274"/>
      <c r="F17" s="269"/>
      <c r="G17" s="269">
        <f>'end bal'!G42</f>
        <v>0</v>
      </c>
      <c r="H17" s="272"/>
    </row>
    <row r="18" spans="1:8" ht="12.75">
      <c r="A18" s="268" t="s">
        <v>295</v>
      </c>
      <c r="B18" s="269"/>
      <c r="C18" s="269">
        <f>'beg bal'!G43</f>
        <v>0</v>
      </c>
      <c r="D18" s="269"/>
      <c r="E18" s="274"/>
      <c r="F18" s="269"/>
      <c r="G18" s="269">
        <f>'end bal'!G43</f>
        <v>0</v>
      </c>
      <c r="H18" s="272"/>
    </row>
    <row r="19" spans="1:8" ht="12.75">
      <c r="A19" s="268" t="s">
        <v>59</v>
      </c>
      <c r="B19" s="269"/>
      <c r="C19" s="269">
        <f>'beg bal'!G44</f>
        <v>0</v>
      </c>
      <c r="D19" s="269"/>
      <c r="E19" s="274"/>
      <c r="F19" s="269"/>
      <c r="G19" s="269">
        <f>'end bal'!G44</f>
        <v>0</v>
      </c>
      <c r="H19" s="272"/>
    </row>
    <row r="20" spans="1:8" ht="12.75">
      <c r="A20" s="273" t="s">
        <v>296</v>
      </c>
      <c r="B20" s="269"/>
      <c r="C20" s="269"/>
      <c r="D20" s="269">
        <f>SUM(C7,C9,C10:C12,C14:C19)</f>
        <v>0</v>
      </c>
      <c r="E20" s="274"/>
      <c r="F20" s="269"/>
      <c r="G20" s="269"/>
      <c r="H20" s="272">
        <f>SUM(G7,G9,G10:G12,G14:G19)</f>
        <v>0</v>
      </c>
    </row>
    <row r="21" spans="1:8" ht="12.75">
      <c r="A21" s="268"/>
      <c r="B21" s="269"/>
      <c r="C21" s="269"/>
      <c r="D21" s="269"/>
      <c r="E21" s="274"/>
      <c r="F21" s="269"/>
      <c r="G21" s="269"/>
      <c r="H21" s="272"/>
    </row>
    <row r="22" spans="1:8" ht="12.75">
      <c r="A22" s="268" t="s">
        <v>297</v>
      </c>
      <c r="B22" s="269"/>
      <c r="C22" s="269">
        <f>'beg bal'!M12</f>
        <v>0</v>
      </c>
      <c r="D22" s="269"/>
      <c r="E22" s="274"/>
      <c r="F22" s="269"/>
      <c r="G22" s="269">
        <f>'end bal'!M12</f>
        <v>0</v>
      </c>
      <c r="H22" s="272"/>
    </row>
    <row r="23" spans="1:8" ht="12.75">
      <c r="A23" s="268" t="s">
        <v>298</v>
      </c>
      <c r="B23" s="269"/>
      <c r="C23" s="269">
        <f>SUM('beg bal'!M15:M17)</f>
        <v>0</v>
      </c>
      <c r="D23" s="269"/>
      <c r="E23" s="274"/>
      <c r="F23" s="461"/>
      <c r="G23" s="269">
        <f>SUM('end bal'!M15:M17)</f>
        <v>0</v>
      </c>
      <c r="H23" s="272"/>
    </row>
    <row r="24" spans="1:8" ht="12.75">
      <c r="A24" s="268" t="s">
        <v>299</v>
      </c>
      <c r="B24" s="269"/>
      <c r="C24" s="269"/>
      <c r="D24" s="269"/>
      <c r="E24" s="274"/>
      <c r="F24" s="269"/>
      <c r="G24" s="269"/>
      <c r="H24" s="272"/>
    </row>
    <row r="25" spans="1:8" ht="12.75">
      <c r="A25" s="268" t="s">
        <v>300</v>
      </c>
      <c r="B25" s="269"/>
      <c r="C25" s="269">
        <f>SUM('beg bal'!M28,'beg bal'!M30)</f>
        <v>0</v>
      </c>
      <c r="D25" s="269"/>
      <c r="E25" s="274"/>
      <c r="F25" s="269"/>
      <c r="G25" s="288">
        <f>SUM('end bal'!M28+'end bal'!M30)</f>
        <v>0</v>
      </c>
      <c r="H25" s="272"/>
    </row>
    <row r="26" spans="1:8" ht="12.75">
      <c r="A26" s="268" t="s">
        <v>301</v>
      </c>
      <c r="B26" s="269"/>
      <c r="C26" s="269">
        <f>'beg bal'!M36</f>
        <v>0</v>
      </c>
      <c r="D26" s="269"/>
      <c r="E26" s="274"/>
      <c r="F26" s="269"/>
      <c r="G26" s="269">
        <f>'end bal'!M36</f>
        <v>0</v>
      </c>
      <c r="H26" s="272"/>
    </row>
    <row r="27" spans="1:8" ht="12.75">
      <c r="A27" s="273" t="s">
        <v>302</v>
      </c>
      <c r="B27" s="269"/>
      <c r="C27" s="269"/>
      <c r="D27" s="269">
        <f>SUM(C22:C23,C25:C26)</f>
        <v>0</v>
      </c>
      <c r="E27" s="274"/>
      <c r="F27" s="269"/>
      <c r="G27" s="269"/>
      <c r="H27" s="272">
        <f>SUM(G22:G23,G25:G26)</f>
        <v>0</v>
      </c>
    </row>
    <row r="28" spans="1:8" ht="12.75">
      <c r="A28" s="268"/>
      <c r="B28" s="269"/>
      <c r="C28" s="269"/>
      <c r="D28" s="269"/>
      <c r="E28" s="274"/>
      <c r="F28" s="269"/>
      <c r="G28" s="269"/>
      <c r="H28" s="272"/>
    </row>
    <row r="29" spans="1:8" ht="12.75">
      <c r="A29" s="268" t="s">
        <v>303</v>
      </c>
      <c r="B29" s="269"/>
      <c r="C29" s="269"/>
      <c r="D29" s="269">
        <f>D20-D27</f>
        <v>0</v>
      </c>
      <c r="E29" s="274"/>
      <c r="F29" s="269"/>
      <c r="G29" s="269"/>
      <c r="H29" s="272">
        <f>H20-H27</f>
        <v>0</v>
      </c>
    </row>
    <row r="30" spans="1:8" ht="12.75">
      <c r="A30" s="273" t="s">
        <v>304</v>
      </c>
      <c r="B30" s="269"/>
      <c r="C30" s="269"/>
      <c r="D30" s="460"/>
      <c r="E30" s="274"/>
      <c r="F30" s="269"/>
      <c r="G30" s="269"/>
      <c r="H30" s="462"/>
    </row>
    <row r="31" spans="1:8" ht="12.75">
      <c r="A31" s="268" t="s">
        <v>305</v>
      </c>
      <c r="B31" s="269"/>
      <c r="C31" s="269"/>
      <c r="D31" s="269">
        <f>D29-D30</f>
        <v>0</v>
      </c>
      <c r="E31" s="274"/>
      <c r="F31" s="269"/>
      <c r="G31" s="269"/>
      <c r="H31" s="272">
        <f>H29-H30</f>
        <v>0</v>
      </c>
    </row>
    <row r="32" spans="1:8" ht="13.5" thickBot="1">
      <c r="A32" s="273" t="s">
        <v>306</v>
      </c>
      <c r="B32" s="269"/>
      <c r="C32" s="463"/>
      <c r="D32" s="269"/>
      <c r="E32" s="274"/>
      <c r="F32" s="269"/>
      <c r="G32" s="463"/>
      <c r="H32" s="272"/>
    </row>
    <row r="33" spans="1:8" ht="13.5" thickBot="1">
      <c r="A33" s="276" t="s">
        <v>307</v>
      </c>
      <c r="B33" s="277"/>
      <c r="C33" s="277"/>
      <c r="D33" s="278">
        <f>D31*C32</f>
        <v>0</v>
      </c>
      <c r="E33" s="279"/>
      <c r="F33" s="277"/>
      <c r="G33" s="277"/>
      <c r="H33" s="280">
        <f>H31*G32</f>
        <v>0</v>
      </c>
    </row>
    <row r="34" spans="2:8" ht="12.75">
      <c r="B34" s="281"/>
      <c r="C34" s="281"/>
      <c r="D34" s="275"/>
      <c r="E34" s="282"/>
      <c r="F34" s="269"/>
      <c r="G34" s="281"/>
      <c r="H34" s="275"/>
    </row>
    <row r="35" spans="2:10" ht="12.75">
      <c r="B35" s="281"/>
      <c r="C35" s="281"/>
      <c r="D35" s="275"/>
      <c r="E35" s="282"/>
      <c r="F35" s="281"/>
      <c r="G35" s="281"/>
      <c r="H35" s="275"/>
      <c r="J35" s="459"/>
    </row>
    <row r="36" spans="2:8" ht="12.75">
      <c r="B36" s="281"/>
      <c r="C36" s="281"/>
      <c r="D36" s="275"/>
      <c r="E36" s="282"/>
      <c r="F36" s="281"/>
      <c r="G36" s="281"/>
      <c r="H36" s="275"/>
    </row>
    <row r="37" spans="2:8" ht="12.75">
      <c r="B37" s="281"/>
      <c r="C37" s="281"/>
      <c r="D37" s="275"/>
      <c r="E37" s="282"/>
      <c r="F37" s="281"/>
      <c r="G37" s="281"/>
      <c r="H37" s="275"/>
    </row>
    <row r="38" spans="2:8" ht="12.75">
      <c r="B38" s="281"/>
      <c r="C38" s="281"/>
      <c r="D38" s="275"/>
      <c r="E38" s="282"/>
      <c r="F38" s="281"/>
      <c r="G38" s="281"/>
      <c r="H38" s="275"/>
    </row>
    <row r="39" spans="2:8" ht="12.75">
      <c r="B39" s="281"/>
      <c r="C39" s="281"/>
      <c r="D39" s="275"/>
      <c r="E39" s="282"/>
      <c r="F39" s="281"/>
      <c r="G39" s="281"/>
      <c r="H39" s="275"/>
    </row>
    <row r="40" spans="2:8" ht="12.75">
      <c r="B40" s="281"/>
      <c r="C40" s="281"/>
      <c r="D40" s="275"/>
      <c r="E40" s="282"/>
      <c r="F40" s="281"/>
      <c r="G40" s="281"/>
      <c r="H40" s="275"/>
    </row>
    <row r="41" spans="2:8" ht="12.75">
      <c r="B41" s="281"/>
      <c r="C41" s="281"/>
      <c r="D41" s="275"/>
      <c r="E41" s="282"/>
      <c r="F41" s="281"/>
      <c r="G41" s="281"/>
      <c r="H41" s="275"/>
    </row>
    <row r="42" spans="2:8" ht="13.5" thickBot="1">
      <c r="B42" s="281"/>
      <c r="C42" s="281"/>
      <c r="D42" s="275"/>
      <c r="E42" s="282"/>
      <c r="F42" s="281"/>
      <c r="G42" s="281"/>
      <c r="H42" s="275"/>
    </row>
    <row r="43" spans="1:8" ht="13.5" thickBot="1">
      <c r="A43" s="386" t="s">
        <v>559</v>
      </c>
      <c r="B43" s="281"/>
      <c r="C43" s="281"/>
      <c r="D43" s="275"/>
      <c r="E43" s="282"/>
      <c r="F43" s="281"/>
      <c r="G43" s="281"/>
      <c r="H43" s="275"/>
    </row>
    <row r="44" spans="1:8" ht="26.25" thickBot="1">
      <c r="A44" s="387" t="s">
        <v>557</v>
      </c>
      <c r="B44" s="647" t="s">
        <v>514</v>
      </c>
      <c r="C44" s="648"/>
      <c r="D44" s="649"/>
      <c r="E44" s="389"/>
      <c r="F44" s="647" t="s">
        <v>515</v>
      </c>
      <c r="G44" s="648"/>
      <c r="H44" s="649"/>
    </row>
    <row r="45" spans="1:8" ht="12.75">
      <c r="A45" s="264" t="s">
        <v>308</v>
      </c>
      <c r="B45" s="265"/>
      <c r="C45" s="265"/>
      <c r="D45" s="265"/>
      <c r="E45" s="283"/>
      <c r="F45" s="265"/>
      <c r="G45" s="265"/>
      <c r="H45" s="267"/>
    </row>
    <row r="46" spans="1:8" ht="12.75">
      <c r="A46" s="268"/>
      <c r="B46" s="209" t="s">
        <v>7</v>
      </c>
      <c r="C46" s="209" t="s">
        <v>8</v>
      </c>
      <c r="D46" s="284" t="s">
        <v>309</v>
      </c>
      <c r="E46" s="285"/>
      <c r="F46" s="286" t="s">
        <v>7</v>
      </c>
      <c r="G46" s="209" t="s">
        <v>8</v>
      </c>
      <c r="H46" s="287" t="s">
        <v>309</v>
      </c>
    </row>
    <row r="47" spans="1:8" ht="12.75">
      <c r="A47" s="268" t="s">
        <v>310</v>
      </c>
      <c r="B47" s="269" t="s">
        <v>311</v>
      </c>
      <c r="C47" s="288">
        <f>'Sch. 6-8'!J20</f>
        <v>0</v>
      </c>
      <c r="D47" s="288">
        <f>C47</f>
        <v>0</v>
      </c>
      <c r="E47" s="289"/>
      <c r="F47" s="269" t="s">
        <v>311</v>
      </c>
      <c r="G47" s="288">
        <f>'Sch. 6-8'!O20</f>
        <v>0</v>
      </c>
      <c r="H47" s="272">
        <f>G47</f>
        <v>0</v>
      </c>
    </row>
    <row r="48" spans="1:8" ht="12.75">
      <c r="A48" s="268" t="s">
        <v>312</v>
      </c>
      <c r="B48" s="269">
        <f>'Sch. 6-8'!H45</f>
        <v>0</v>
      </c>
      <c r="C48" s="269">
        <f>'Sch. 6-8'!J45</f>
        <v>0</v>
      </c>
      <c r="D48" s="269">
        <f aca="true" t="shared" si="0" ref="D48:D54">C48-B48</f>
        <v>0</v>
      </c>
      <c r="E48" s="274"/>
      <c r="F48" s="269">
        <f>'Sch. 6-8'!N45</f>
        <v>0</v>
      </c>
      <c r="G48" s="269">
        <f>'Sch. 6-8'!P45</f>
        <v>0</v>
      </c>
      <c r="H48" s="272">
        <f aca="true" t="shared" si="1" ref="H48:H54">G48-F48</f>
        <v>0</v>
      </c>
    </row>
    <row r="49" spans="1:8" ht="12.75">
      <c r="A49" s="268" t="s">
        <v>313</v>
      </c>
      <c r="B49" s="269">
        <f>'beg bal'!F48</f>
        <v>0</v>
      </c>
      <c r="C49" s="269">
        <f>'beg bal'!G48</f>
        <v>0</v>
      </c>
      <c r="D49" s="269">
        <f t="shared" si="0"/>
        <v>0</v>
      </c>
      <c r="E49" s="274"/>
      <c r="F49" s="269">
        <f>'end bal'!F48</f>
        <v>0</v>
      </c>
      <c r="G49" s="269">
        <f>'end bal'!G48</f>
        <v>0</v>
      </c>
      <c r="H49" s="272">
        <f t="shared" si="1"/>
        <v>0</v>
      </c>
    </row>
    <row r="50" spans="1:8" ht="12.75">
      <c r="A50" s="268" t="s">
        <v>314</v>
      </c>
      <c r="B50" s="269">
        <f>'beg bal'!F51</f>
        <v>0</v>
      </c>
      <c r="C50" s="269">
        <f>'beg bal'!G49</f>
        <v>0</v>
      </c>
      <c r="D50" s="269">
        <f t="shared" si="0"/>
        <v>0</v>
      </c>
      <c r="E50" s="274"/>
      <c r="F50" s="288">
        <f>'end bal'!F51</f>
        <v>0</v>
      </c>
      <c r="G50" s="288">
        <f>'end bal'!G49</f>
        <v>0</v>
      </c>
      <c r="H50" s="272">
        <f t="shared" si="1"/>
        <v>0</v>
      </c>
    </row>
    <row r="51" spans="1:8" ht="12.75">
      <c r="A51" s="268" t="s">
        <v>192</v>
      </c>
      <c r="B51" s="269">
        <f>'beg bal'!F52</f>
        <v>0</v>
      </c>
      <c r="C51" s="269">
        <f>'beg bal'!G52</f>
        <v>0</v>
      </c>
      <c r="D51" s="269">
        <f t="shared" si="0"/>
        <v>0</v>
      </c>
      <c r="E51" s="274"/>
      <c r="F51" s="269">
        <f>'end bal'!F52</f>
        <v>0</v>
      </c>
      <c r="G51" s="269">
        <f>'end bal'!G52</f>
        <v>0</v>
      </c>
      <c r="H51" s="272">
        <f t="shared" si="1"/>
        <v>0</v>
      </c>
    </row>
    <row r="52" spans="1:8" ht="12.75">
      <c r="A52" s="268" t="s">
        <v>315</v>
      </c>
      <c r="B52" s="269">
        <f>'beg bal'!F53</f>
        <v>0</v>
      </c>
      <c r="C52" s="269">
        <f>'beg bal'!G53</f>
        <v>0</v>
      </c>
      <c r="D52" s="269">
        <f t="shared" si="0"/>
        <v>0</v>
      </c>
      <c r="E52" s="274"/>
      <c r="F52" s="269">
        <f>'end bal'!F53</f>
        <v>0</v>
      </c>
      <c r="G52" s="269">
        <f>'end bal'!G53</f>
        <v>0</v>
      </c>
      <c r="H52" s="272">
        <f t="shared" si="1"/>
        <v>0</v>
      </c>
    </row>
    <row r="53" spans="1:8" ht="12.75">
      <c r="A53" s="268" t="s">
        <v>316</v>
      </c>
      <c r="B53" s="269">
        <f>'beg bal'!F54</f>
        <v>0</v>
      </c>
      <c r="C53" s="269">
        <f>'beg bal'!G54</f>
        <v>0</v>
      </c>
      <c r="D53" s="269">
        <f t="shared" si="0"/>
        <v>0</v>
      </c>
      <c r="E53" s="274"/>
      <c r="F53" s="269">
        <f>'end bal'!F54</f>
        <v>0</v>
      </c>
      <c r="G53" s="269">
        <f>'end bal'!G54</f>
        <v>0</v>
      </c>
      <c r="H53" s="272">
        <f t="shared" si="1"/>
        <v>0</v>
      </c>
    </row>
    <row r="54" spans="1:8" ht="12.75">
      <c r="A54" s="268" t="s">
        <v>317</v>
      </c>
      <c r="B54" s="269">
        <f>'beg bal'!F59</f>
        <v>0</v>
      </c>
      <c r="C54" s="269">
        <f>'beg bal'!G57</f>
        <v>0</v>
      </c>
      <c r="D54" s="269">
        <f t="shared" si="0"/>
        <v>0</v>
      </c>
      <c r="E54" s="274"/>
      <c r="F54" s="288">
        <f>'end bal'!F59</f>
        <v>0</v>
      </c>
      <c r="G54" s="288">
        <f>'end bal'!G57</f>
        <v>0</v>
      </c>
      <c r="H54" s="290">
        <f t="shared" si="1"/>
        <v>0</v>
      </c>
    </row>
    <row r="55" spans="1:8" ht="12.75">
      <c r="A55" s="268" t="s">
        <v>318</v>
      </c>
      <c r="B55" s="269"/>
      <c r="C55" s="269"/>
      <c r="D55" s="460"/>
      <c r="E55" s="274"/>
      <c r="F55" s="269"/>
      <c r="G55" s="269"/>
      <c r="H55" s="462"/>
    </row>
    <row r="56" spans="1:8" ht="12.75">
      <c r="A56" s="268" t="s">
        <v>90</v>
      </c>
      <c r="B56" s="269"/>
      <c r="C56" s="269"/>
      <c r="D56" s="460"/>
      <c r="E56" s="274"/>
      <c r="F56" s="269"/>
      <c r="G56" s="269"/>
      <c r="H56" s="462"/>
    </row>
    <row r="57" spans="1:8" ht="12.75">
      <c r="A57" s="268" t="s">
        <v>319</v>
      </c>
      <c r="B57" s="269"/>
      <c r="C57" s="269"/>
      <c r="D57" s="269">
        <f>SUM(D47:D56)</f>
        <v>0</v>
      </c>
      <c r="E57" s="274"/>
      <c r="F57" s="269"/>
      <c r="G57" s="269"/>
      <c r="H57" s="272">
        <f>SUM(H47:H56)</f>
        <v>0</v>
      </c>
    </row>
    <row r="58" spans="1:8" ht="12.75">
      <c r="A58" s="273" t="s">
        <v>320</v>
      </c>
      <c r="B58" s="269"/>
      <c r="C58" s="269"/>
      <c r="D58" s="460"/>
      <c r="E58" s="274"/>
      <c r="F58" s="269"/>
      <c r="G58" s="269"/>
      <c r="H58" s="462"/>
    </row>
    <row r="59" spans="1:8" ht="12.75">
      <c r="A59" s="273" t="s">
        <v>321</v>
      </c>
      <c r="B59" s="269"/>
      <c r="C59" s="269"/>
      <c r="D59" s="460"/>
      <c r="E59" s="274"/>
      <c r="F59" s="269"/>
      <c r="G59" s="269"/>
      <c r="H59" s="462"/>
    </row>
    <row r="60" spans="1:8" ht="12.75">
      <c r="A60" s="268" t="s">
        <v>322</v>
      </c>
      <c r="B60" s="269"/>
      <c r="C60" s="269"/>
      <c r="D60" s="269">
        <f>D57-D58-D59</f>
        <v>0</v>
      </c>
      <c r="E60" s="274"/>
      <c r="F60" s="269"/>
      <c r="G60" s="269"/>
      <c r="H60" s="272">
        <f>H57-H58-H59</f>
        <v>0</v>
      </c>
    </row>
    <row r="61" spans="1:8" ht="13.5" thickBot="1">
      <c r="A61" s="273" t="s">
        <v>306</v>
      </c>
      <c r="B61" s="269"/>
      <c r="C61" s="463">
        <v>0.25</v>
      </c>
      <c r="D61" s="269"/>
      <c r="E61" s="274"/>
      <c r="F61" s="269"/>
      <c r="G61" s="463">
        <v>0.25</v>
      </c>
      <c r="H61" s="272"/>
    </row>
    <row r="62" spans="1:8" ht="13.5" thickBot="1">
      <c r="A62" s="276" t="s">
        <v>323</v>
      </c>
      <c r="B62" s="277"/>
      <c r="C62" s="291"/>
      <c r="D62" s="278">
        <f>D60*C61</f>
        <v>0</v>
      </c>
      <c r="E62" s="279"/>
      <c r="F62" s="277"/>
      <c r="G62" s="291"/>
      <c r="H62" s="280">
        <f>H60*G61</f>
        <v>0</v>
      </c>
    </row>
  </sheetData>
  <sheetProtection sheet="1" objects="1" scenarios="1"/>
  <mergeCells count="4">
    <mergeCell ref="B44:D44"/>
    <mergeCell ref="F44:H44"/>
    <mergeCell ref="B4:D4"/>
    <mergeCell ref="F4:H4"/>
  </mergeCells>
  <printOptions/>
  <pageMargins left="0.75" right="0.75" top="1" bottom="1" header="0.5" footer="0.5"/>
  <pageSetup horizontalDpi="600" verticalDpi="600" orientation="landscape" scale="91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3" width="12.421875" style="0" customWidth="1"/>
    <col min="4" max="4" width="4.140625" style="0" customWidth="1"/>
    <col min="5" max="5" width="35.00390625" style="0" customWidth="1"/>
    <col min="6" max="6" width="10.8515625" style="0" customWidth="1"/>
    <col min="7" max="7" width="12.57421875" style="0" customWidth="1"/>
  </cols>
  <sheetData>
    <row r="1" ht="12.75">
      <c r="A1" s="348"/>
    </row>
    <row r="2" ht="13.5" thickBot="1"/>
    <row r="3" spans="1:7" ht="13.5" thickBot="1">
      <c r="A3" s="427" t="s">
        <v>324</v>
      </c>
      <c r="B3" s="428"/>
      <c r="C3" s="428"/>
      <c r="D3" s="428"/>
      <c r="E3" s="428"/>
      <c r="F3" s="428"/>
      <c r="G3" s="429"/>
    </row>
    <row r="4" spans="1:7" ht="12.75">
      <c r="A4" s="109" t="s">
        <v>325</v>
      </c>
      <c r="B4" s="110" t="s">
        <v>445</v>
      </c>
      <c r="C4" s="45" t="s">
        <v>446</v>
      </c>
      <c r="D4" s="110"/>
      <c r="E4" s="110" t="s">
        <v>326</v>
      </c>
      <c r="F4" s="143" t="s">
        <v>445</v>
      </c>
      <c r="G4" s="161" t="s">
        <v>446</v>
      </c>
    </row>
    <row r="5" spans="1:7" ht="12.75">
      <c r="A5" t="s">
        <v>327</v>
      </c>
      <c r="B5" s="166"/>
      <c r="C5" s="166"/>
      <c r="D5" s="42"/>
      <c r="E5" t="s">
        <v>328</v>
      </c>
      <c r="F5" s="20"/>
      <c r="G5" s="160"/>
    </row>
    <row r="6" spans="1:7" ht="12.75">
      <c r="A6" s="61" t="s">
        <v>329</v>
      </c>
      <c r="B6" s="166"/>
      <c r="C6" s="166"/>
      <c r="D6" s="42"/>
      <c r="E6" s="60" t="s">
        <v>330</v>
      </c>
      <c r="F6" s="25"/>
      <c r="G6" s="160"/>
    </row>
    <row r="7" spans="1:7" ht="12.75">
      <c r="A7" s="440"/>
      <c r="B7" s="440"/>
      <c r="C7" s="440"/>
      <c r="D7" s="42"/>
      <c r="E7" s="440"/>
      <c r="F7" s="440"/>
      <c r="G7" s="440"/>
    </row>
    <row r="8" spans="1:7" ht="12.75">
      <c r="A8" s="440"/>
      <c r="B8" s="440"/>
      <c r="C8" s="440"/>
      <c r="D8" s="42"/>
      <c r="E8" s="440"/>
      <c r="F8" s="440"/>
      <c r="G8" s="440"/>
    </row>
    <row r="9" spans="1:7" ht="12.75">
      <c r="A9" t="s">
        <v>331</v>
      </c>
      <c r="B9" s="166"/>
      <c r="C9" s="166"/>
      <c r="D9" s="42"/>
      <c r="E9" s="440"/>
      <c r="F9" s="440"/>
      <c r="G9" s="440"/>
    </row>
    <row r="10" spans="1:7" ht="12.75">
      <c r="A10" s="61" t="s">
        <v>329</v>
      </c>
      <c r="B10" s="166"/>
      <c r="C10" s="166"/>
      <c r="D10" s="42"/>
      <c r="E10" t="s">
        <v>332</v>
      </c>
      <c r="F10" s="25"/>
      <c r="G10" s="160"/>
    </row>
    <row r="11" spans="1:7" ht="12.75">
      <c r="A11" s="440"/>
      <c r="B11" s="440"/>
      <c r="C11" s="440"/>
      <c r="D11" s="42"/>
      <c r="E11" s="60" t="s">
        <v>330</v>
      </c>
      <c r="F11" s="25"/>
      <c r="G11" s="160"/>
    </row>
    <row r="12" spans="1:7" ht="12.75">
      <c r="A12" s="440"/>
      <c r="B12" s="440"/>
      <c r="C12" s="440"/>
      <c r="D12" s="42"/>
      <c r="E12" s="440"/>
      <c r="F12" s="440"/>
      <c r="G12" s="440"/>
    </row>
    <row r="13" spans="1:7" ht="12.75">
      <c r="A13" t="s">
        <v>333</v>
      </c>
      <c r="B13" s="166"/>
      <c r="C13" s="166"/>
      <c r="D13" s="42"/>
      <c r="E13" s="440"/>
      <c r="F13" s="440"/>
      <c r="G13" s="440"/>
    </row>
    <row r="14" spans="1:7" ht="12.75">
      <c r="A14" s="60" t="s">
        <v>585</v>
      </c>
      <c r="B14" s="166"/>
      <c r="C14" s="166"/>
      <c r="D14" s="42"/>
      <c r="E14" s="440"/>
      <c r="F14" s="440"/>
      <c r="G14" s="440"/>
    </row>
    <row r="15" spans="1:7" ht="12.75">
      <c r="A15" s="440"/>
      <c r="B15" s="440"/>
      <c r="C15" s="440"/>
      <c r="D15" s="42"/>
      <c r="E15" t="s">
        <v>334</v>
      </c>
      <c r="F15" s="25"/>
      <c r="G15" s="160"/>
    </row>
    <row r="16" spans="1:7" ht="12.75">
      <c r="A16" s="440"/>
      <c r="B16" s="440"/>
      <c r="C16" s="440"/>
      <c r="D16" s="42"/>
      <c r="E16" s="440"/>
      <c r="F16" s="440"/>
      <c r="G16" s="440"/>
    </row>
    <row r="17" spans="1:7" ht="12.75">
      <c r="A17" s="440"/>
      <c r="B17" s="440"/>
      <c r="C17" s="440"/>
      <c r="D17" s="42"/>
      <c r="E17" s="440"/>
      <c r="F17" s="440"/>
      <c r="G17" s="440"/>
    </row>
    <row r="18" spans="1:7" ht="12.75">
      <c r="A18" t="s">
        <v>335</v>
      </c>
      <c r="B18" s="166"/>
      <c r="C18" s="166"/>
      <c r="D18" s="42"/>
      <c r="E18" t="s">
        <v>336</v>
      </c>
      <c r="F18" s="25"/>
      <c r="G18" s="160"/>
    </row>
    <row r="19" spans="1:7" ht="12.75">
      <c r="A19" s="60" t="s">
        <v>337</v>
      </c>
      <c r="B19" s="166"/>
      <c r="C19" s="166"/>
      <c r="D19" s="42"/>
      <c r="E19" s="440"/>
      <c r="F19" s="440"/>
      <c r="G19" s="440"/>
    </row>
    <row r="20" spans="1:7" ht="12.75">
      <c r="A20" s="440"/>
      <c r="B20" s="440"/>
      <c r="C20" s="440"/>
      <c r="D20" s="42"/>
      <c r="E20" s="440"/>
      <c r="F20" s="440"/>
      <c r="G20" s="440"/>
    </row>
    <row r="21" spans="1:7" ht="12.75">
      <c r="A21" s="440"/>
      <c r="B21" s="440"/>
      <c r="C21" s="440"/>
      <c r="D21" s="42"/>
      <c r="E21" s="440"/>
      <c r="F21" s="440"/>
      <c r="G21" s="440"/>
    </row>
    <row r="22" spans="1:7" ht="12.75">
      <c r="A22" s="440"/>
      <c r="B22" s="440"/>
      <c r="C22" s="440"/>
      <c r="D22" s="42"/>
      <c r="E22" t="s">
        <v>338</v>
      </c>
      <c r="F22" s="25"/>
      <c r="G22" s="160"/>
    </row>
    <row r="23" spans="1:7" ht="12.75">
      <c r="A23" t="s">
        <v>339</v>
      </c>
      <c r="B23" s="166"/>
      <c r="C23" s="166"/>
      <c r="D23" s="42"/>
      <c r="E23" s="440"/>
      <c r="F23" s="440"/>
      <c r="G23" s="440"/>
    </row>
    <row r="24" spans="1:7" ht="12.75">
      <c r="A24" s="60" t="s">
        <v>340</v>
      </c>
      <c r="B24" s="166"/>
      <c r="C24" s="166"/>
      <c r="D24" s="42"/>
      <c r="E24" s="440"/>
      <c r="F24" s="440"/>
      <c r="G24" s="440"/>
    </row>
    <row r="25" spans="1:7" ht="12.75">
      <c r="A25" s="440"/>
      <c r="B25" s="440"/>
      <c r="C25" s="440"/>
      <c r="D25" s="42"/>
      <c r="E25" s="440"/>
      <c r="F25" s="440"/>
      <c r="G25" s="440"/>
    </row>
    <row r="26" spans="1:7" ht="12.75">
      <c r="A26" s="440"/>
      <c r="B26" s="440"/>
      <c r="C26" s="440"/>
      <c r="D26" s="42"/>
      <c r="E26" s="440"/>
      <c r="F26" s="440"/>
      <c r="G26" s="440"/>
    </row>
    <row r="27" spans="1:7" ht="12.75">
      <c r="A27" s="440"/>
      <c r="B27" s="440"/>
      <c r="C27" s="440"/>
      <c r="D27" s="42"/>
      <c r="E27" t="s">
        <v>341</v>
      </c>
      <c r="F27" s="25"/>
      <c r="G27" s="160"/>
    </row>
    <row r="28" spans="1:7" ht="12.75">
      <c r="A28" t="s">
        <v>342</v>
      </c>
      <c r="B28" s="166"/>
      <c r="C28" s="166"/>
      <c r="D28" s="42"/>
      <c r="E28" s="440"/>
      <c r="F28" s="440"/>
      <c r="G28" s="440"/>
    </row>
    <row r="29" spans="1:7" ht="12.75">
      <c r="A29" s="440"/>
      <c r="B29" s="440"/>
      <c r="C29" s="440"/>
      <c r="D29" s="42"/>
      <c r="E29" s="440"/>
      <c r="F29" s="440"/>
      <c r="G29" s="440"/>
    </row>
    <row r="30" spans="1:7" ht="12.75">
      <c r="A30" s="440"/>
      <c r="B30" s="440"/>
      <c r="C30" s="440"/>
      <c r="D30" s="42"/>
      <c r="E30" t="s">
        <v>343</v>
      </c>
      <c r="F30" s="25"/>
      <c r="G30" s="160"/>
    </row>
    <row r="31" spans="1:7" ht="12.75">
      <c r="A31" t="s">
        <v>344</v>
      </c>
      <c r="B31" s="166"/>
      <c r="C31" s="166"/>
      <c r="D31" s="42"/>
      <c r="E31" s="440"/>
      <c r="F31" s="440"/>
      <c r="G31" s="440"/>
    </row>
    <row r="32" spans="1:7" ht="12.75">
      <c r="A32" s="440"/>
      <c r="B32" s="440"/>
      <c r="C32" s="440"/>
      <c r="D32" s="42"/>
      <c r="E32" s="440"/>
      <c r="F32" s="440"/>
      <c r="G32" s="440"/>
    </row>
    <row r="33" spans="1:7" ht="12.75">
      <c r="A33" s="440"/>
      <c r="B33" s="440"/>
      <c r="C33" s="440"/>
      <c r="D33" s="42"/>
      <c r="E33" s="440"/>
      <c r="F33" s="440"/>
      <c r="G33" s="440"/>
    </row>
    <row r="34" spans="1:7" ht="12.75">
      <c r="A34" t="s">
        <v>345</v>
      </c>
      <c r="B34" s="440"/>
      <c r="C34" s="440"/>
      <c r="D34" s="42"/>
      <c r="E34" s="440"/>
      <c r="F34" s="440"/>
      <c r="G34" s="440"/>
    </row>
    <row r="35" spans="1:7" ht="12.75">
      <c r="A35" t="s">
        <v>346</v>
      </c>
      <c r="B35" s="440"/>
      <c r="C35" s="440"/>
      <c r="D35" s="42"/>
      <c r="E35" t="s">
        <v>300</v>
      </c>
      <c r="F35" s="440"/>
      <c r="G35" s="440"/>
    </row>
    <row r="36" spans="1:7" ht="12.75">
      <c r="A36" t="s">
        <v>347</v>
      </c>
      <c r="B36" s="440"/>
      <c r="C36" s="440"/>
      <c r="D36" s="42"/>
      <c r="E36" t="s">
        <v>348</v>
      </c>
      <c r="F36" s="440"/>
      <c r="G36" s="440"/>
    </row>
    <row r="37" spans="1:7" ht="12.75">
      <c r="A37" s="440"/>
      <c r="B37" s="440"/>
      <c r="C37" s="440"/>
      <c r="D37" s="42"/>
      <c r="F37" s="25"/>
      <c r="G37" s="160"/>
    </row>
    <row r="38" spans="1:7" ht="12.75">
      <c r="A38" s="440"/>
      <c r="B38" s="440"/>
      <c r="C38" s="440"/>
      <c r="D38" s="42"/>
      <c r="E38" t="s">
        <v>349</v>
      </c>
      <c r="F38" s="25"/>
      <c r="G38" s="160"/>
    </row>
    <row r="39" spans="1:7" ht="12.75">
      <c r="A39" s="440"/>
      <c r="B39" s="441"/>
      <c r="C39" s="441"/>
      <c r="D39" s="42"/>
      <c r="E39" s="60" t="s">
        <v>350</v>
      </c>
      <c r="F39" s="27">
        <f>F57</f>
        <v>0</v>
      </c>
      <c r="G39" s="164"/>
    </row>
    <row r="40" spans="1:7" ht="12.75">
      <c r="A40" s="63" t="s">
        <v>351</v>
      </c>
      <c r="B40" s="64">
        <f>SUM(B5:B39)</f>
        <v>0</v>
      </c>
      <c r="C40" s="64"/>
      <c r="D40" s="64"/>
      <c r="E40" s="62" t="s">
        <v>352</v>
      </c>
      <c r="F40" s="71">
        <f>SUM(F5:F39)</f>
        <v>0</v>
      </c>
      <c r="G40" s="164"/>
    </row>
    <row r="41" spans="1:7" ht="13.5" thickBot="1">
      <c r="A41" s="13"/>
      <c r="B41" s="8"/>
      <c r="C41" s="34"/>
      <c r="D41" s="34"/>
      <c r="E41" s="62" t="s">
        <v>353</v>
      </c>
      <c r="F41" s="162">
        <f>F40</f>
        <v>0</v>
      </c>
      <c r="G41" s="163"/>
    </row>
    <row r="43" ht="13.5" thickBot="1"/>
    <row r="44" spans="1:7" ht="13.5" thickBot="1">
      <c r="A44" s="430" t="s">
        <v>586</v>
      </c>
      <c r="B44" s="431"/>
      <c r="C44" s="431"/>
      <c r="D44" s="431"/>
      <c r="E44" s="431"/>
      <c r="F44" s="432"/>
      <c r="G44" s="433"/>
    </row>
    <row r="45" spans="1:7" ht="12.75">
      <c r="A45" s="66"/>
      <c r="B45" s="67" t="s">
        <v>8</v>
      </c>
      <c r="C45" s="67"/>
      <c r="D45" s="67"/>
      <c r="E45" s="67" t="s">
        <v>286</v>
      </c>
      <c r="F45" s="65" t="s">
        <v>445</v>
      </c>
      <c r="G45" s="165" t="s">
        <v>446</v>
      </c>
    </row>
    <row r="46" spans="1:7" ht="12.75">
      <c r="A46" t="s">
        <v>333</v>
      </c>
      <c r="B46" s="456"/>
      <c r="C46" s="457"/>
      <c r="D46" s="457"/>
      <c r="E46" s="458"/>
      <c r="F46" s="9">
        <f>B46-E46</f>
        <v>0</v>
      </c>
      <c r="G46" s="9"/>
    </row>
    <row r="47" spans="1:7" ht="12.75">
      <c r="A47" t="s">
        <v>354</v>
      </c>
      <c r="B47" s="55"/>
      <c r="C47" s="55"/>
      <c r="D47" s="55"/>
      <c r="E47" s="458"/>
      <c r="F47" s="52"/>
      <c r="G47" s="52"/>
    </row>
    <row r="48" spans="1:7" ht="12.75">
      <c r="A48" s="10" t="s">
        <v>355</v>
      </c>
      <c r="B48" s="10"/>
      <c r="C48" s="10"/>
      <c r="D48" s="10"/>
      <c r="E48" s="12">
        <f>E47*0.1</f>
        <v>0</v>
      </c>
      <c r="F48" s="23">
        <f>E47-E48</f>
        <v>0</v>
      </c>
      <c r="G48" s="23"/>
    </row>
    <row r="49" spans="1:7" ht="12.75">
      <c r="A49" t="s">
        <v>356</v>
      </c>
      <c r="B49" s="458"/>
      <c r="C49" s="458"/>
      <c r="D49" s="458"/>
      <c r="E49" s="458"/>
      <c r="F49" s="25">
        <f>B49-E49</f>
        <v>0</v>
      </c>
      <c r="G49" s="25"/>
    </row>
    <row r="50" spans="1:7" ht="12.75">
      <c r="A50" t="s">
        <v>357</v>
      </c>
      <c r="B50" s="458"/>
      <c r="C50" s="458"/>
      <c r="D50" s="458"/>
      <c r="E50" s="458"/>
      <c r="F50" s="27">
        <f>B50-E50</f>
        <v>0</v>
      </c>
      <c r="G50" s="27"/>
    </row>
    <row r="51" spans="1:7" ht="12.75">
      <c r="A51" s="6" t="s">
        <v>358</v>
      </c>
      <c r="B51" s="6"/>
      <c r="C51" s="6"/>
      <c r="D51" s="6"/>
      <c r="E51" s="85"/>
      <c r="F51" s="25">
        <f>SUM(F46:F50)</f>
        <v>0</v>
      </c>
      <c r="G51" s="25"/>
    </row>
    <row r="52" spans="1:7" ht="12.75">
      <c r="A52" s="134" t="s">
        <v>359</v>
      </c>
      <c r="B52" s="134"/>
      <c r="C52" s="134"/>
      <c r="D52" s="134"/>
      <c r="E52" s="142"/>
      <c r="F52" s="458"/>
      <c r="G52" s="458"/>
    </row>
    <row r="53" spans="1:7" ht="12.75">
      <c r="A53" s="6" t="s">
        <v>360</v>
      </c>
      <c r="B53" s="6"/>
      <c r="C53" s="6"/>
      <c r="D53" s="6"/>
      <c r="E53" s="85"/>
      <c r="F53" s="25">
        <f>F51-F52</f>
        <v>0</v>
      </c>
      <c r="G53" s="25"/>
    </row>
    <row r="54" spans="1:7" ht="12.75">
      <c r="A54" s="134" t="s">
        <v>306</v>
      </c>
      <c r="B54" s="134"/>
      <c r="C54" s="134"/>
      <c r="D54" s="134"/>
      <c r="E54" s="458"/>
      <c r="F54" s="52"/>
      <c r="G54" s="52"/>
    </row>
    <row r="55" spans="1:7" ht="12.75">
      <c r="A55" s="6" t="s">
        <v>361</v>
      </c>
      <c r="B55" s="6"/>
      <c r="C55" s="6"/>
      <c r="D55" s="6"/>
      <c r="E55" s="85"/>
      <c r="F55" s="25">
        <f>F53*E54</f>
        <v>0</v>
      </c>
      <c r="G55" s="25"/>
    </row>
    <row r="56" spans="1:7" ht="13.5" thickBot="1">
      <c r="A56" s="6" t="s">
        <v>362</v>
      </c>
      <c r="B56" s="6"/>
      <c r="C56" s="6"/>
      <c r="D56" s="6"/>
      <c r="E56" s="85"/>
      <c r="F56" s="25">
        <f>E48</f>
        <v>0</v>
      </c>
      <c r="G56" s="25"/>
    </row>
    <row r="57" spans="1:7" ht="13.5" thickBot="1">
      <c r="A57" s="140" t="s">
        <v>363</v>
      </c>
      <c r="B57" s="140"/>
      <c r="C57" s="140"/>
      <c r="D57" s="140"/>
      <c r="E57" s="141"/>
      <c r="F57" s="48">
        <f>F55-F56</f>
        <v>0</v>
      </c>
      <c r="G57" s="48"/>
    </row>
  </sheetData>
  <sheetProtection sheet="1" objects="1" scenarios="1"/>
  <printOptions/>
  <pageMargins left="0.75" right="0.75" top="1" bottom="1" header="0.5" footer="0.5"/>
  <pageSetup horizontalDpi="360" verticalDpi="360" orientation="portrait" scale="72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I4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17.140625" style="0" customWidth="1"/>
    <col min="3" max="3" width="17.00390625" style="0" customWidth="1"/>
    <col min="4" max="4" width="14.57421875" style="0" customWidth="1"/>
    <col min="5" max="5" width="10.421875" style="0" customWidth="1"/>
  </cols>
  <sheetData>
    <row r="1" spans="1:5" ht="13.5" thickBot="1">
      <c r="A1" s="424" t="s">
        <v>364</v>
      </c>
      <c r="B1" s="425"/>
      <c r="C1" s="425"/>
      <c r="D1" s="425"/>
      <c r="E1" s="426"/>
    </row>
    <row r="2" spans="1:5" ht="13.5" thickBot="1">
      <c r="A2" s="16"/>
      <c r="B2" s="17"/>
      <c r="C2" s="22" t="s">
        <v>365</v>
      </c>
      <c r="D2" s="22" t="s">
        <v>366</v>
      </c>
      <c r="E2" s="48" t="s">
        <v>367</v>
      </c>
    </row>
    <row r="3" spans="1:5" ht="13.5" thickBot="1">
      <c r="A3" s="38" t="s">
        <v>157</v>
      </c>
      <c r="B3" s="85"/>
      <c r="C3" s="25">
        <f>'beg bal'!F28</f>
        <v>0</v>
      </c>
      <c r="D3" s="24">
        <f>'end bal'!F28</f>
        <v>0</v>
      </c>
      <c r="E3" s="48">
        <f>-C3+D3</f>
        <v>0</v>
      </c>
    </row>
    <row r="4" spans="1:5" ht="13.5" thickBot="1">
      <c r="A4" s="38" t="s">
        <v>593</v>
      </c>
      <c r="B4" s="102"/>
      <c r="C4" s="102"/>
      <c r="D4" s="102"/>
      <c r="E4" s="48">
        <f>-C4+D4</f>
        <v>0</v>
      </c>
    </row>
    <row r="5" spans="1:5" ht="13.5" thickBot="1">
      <c r="A5" s="38" t="s">
        <v>158</v>
      </c>
      <c r="B5" s="85"/>
      <c r="C5" s="25">
        <f>'beg bal'!F40</f>
        <v>0</v>
      </c>
      <c r="D5" s="24">
        <f>'end bal'!F40</f>
        <v>0</v>
      </c>
      <c r="E5" s="48">
        <f>-C5+D5</f>
        <v>0</v>
      </c>
    </row>
    <row r="6" spans="1:5" ht="13.5" thickBot="1">
      <c r="A6" s="38" t="s">
        <v>288</v>
      </c>
      <c r="B6" s="85"/>
      <c r="C6" s="25">
        <f>SUM('beg bal'!F12:F13)</f>
        <v>0</v>
      </c>
      <c r="D6" s="24">
        <f>SUM('beg bal'!G12:G13)</f>
        <v>0</v>
      </c>
      <c r="E6" s="48">
        <f>-C6+D6</f>
        <v>0</v>
      </c>
    </row>
    <row r="7" spans="1:5" ht="13.5" thickBot="1">
      <c r="A7" s="38" t="s">
        <v>289</v>
      </c>
      <c r="B7" s="85"/>
      <c r="C7" s="25">
        <f>'beg bal'!F16</f>
        <v>0</v>
      </c>
      <c r="D7" s="24">
        <f>'beg bal'!G16</f>
        <v>0</v>
      </c>
      <c r="E7" s="48">
        <f>C7-D7</f>
        <v>0</v>
      </c>
    </row>
    <row r="8" spans="1:5" ht="13.5" thickBot="1">
      <c r="A8" s="134" t="s">
        <v>465</v>
      </c>
      <c r="B8" s="134"/>
      <c r="C8" s="134"/>
      <c r="D8" s="134"/>
      <c r="E8" s="84">
        <f>E5+E6-E7</f>
        <v>0</v>
      </c>
    </row>
    <row r="9" spans="1:5" ht="13.5" thickBot="1">
      <c r="A9" s="102"/>
      <c r="B9" s="102"/>
      <c r="C9" s="42"/>
      <c r="D9" s="42"/>
      <c r="E9" s="148">
        <f>SUM(E3:E8)</f>
        <v>0</v>
      </c>
    </row>
    <row r="10" spans="1:5" ht="13.5" thickBot="1">
      <c r="A10" s="424" t="s">
        <v>368</v>
      </c>
      <c r="B10" s="425"/>
      <c r="C10" s="425"/>
      <c r="D10" s="425"/>
      <c r="E10" s="426"/>
    </row>
    <row r="11" spans="3:5" ht="12.75">
      <c r="C11" s="22" t="s">
        <v>369</v>
      </c>
      <c r="D11" s="22" t="s">
        <v>370</v>
      </c>
      <c r="E11" s="22" t="s">
        <v>367</v>
      </c>
    </row>
    <row r="12" spans="1:5" ht="12.75">
      <c r="A12" s="6" t="s">
        <v>18</v>
      </c>
      <c r="B12" s="6"/>
      <c r="C12" s="27">
        <f>'beg bal'!F10</f>
        <v>0</v>
      </c>
      <c r="D12" s="27">
        <f>'beg bal'!G10</f>
        <v>0</v>
      </c>
      <c r="E12" s="25">
        <f>-C12+D12</f>
        <v>0</v>
      </c>
    </row>
    <row r="13" spans="1:5" ht="12.75">
      <c r="A13" s="6" t="s">
        <v>371</v>
      </c>
      <c r="B13" s="6"/>
      <c r="C13" s="6"/>
      <c r="D13" s="6"/>
      <c r="E13" s="437"/>
    </row>
    <row r="14" spans="1:5" ht="12.75">
      <c r="A14" s="6" t="s">
        <v>372</v>
      </c>
      <c r="B14" s="6"/>
      <c r="C14" s="6"/>
      <c r="D14" s="6"/>
      <c r="E14" s="438"/>
    </row>
    <row r="15" spans="1:9" ht="13.5" thickBot="1">
      <c r="A15" s="134" t="s">
        <v>373</v>
      </c>
      <c r="B15" s="134"/>
      <c r="C15" s="134"/>
      <c r="D15" s="134"/>
      <c r="E15" s="84">
        <f>E12+E13-E14</f>
        <v>0</v>
      </c>
      <c r="I15" s="348"/>
    </row>
    <row r="16" spans="1:5" ht="13.5" thickBot="1">
      <c r="A16" s="424" t="s">
        <v>374</v>
      </c>
      <c r="B16" s="425"/>
      <c r="C16" s="425"/>
      <c r="D16" s="425"/>
      <c r="E16" s="426"/>
    </row>
    <row r="17" spans="1:4" ht="12.75">
      <c r="A17" t="s">
        <v>375</v>
      </c>
      <c r="B17" s="439"/>
      <c r="C17" t="s">
        <v>376</v>
      </c>
      <c r="D17" s="439"/>
    </row>
    <row r="18" spans="1:4" ht="12.75">
      <c r="A18" t="s">
        <v>377</v>
      </c>
      <c r="B18" s="440"/>
      <c r="C18" t="s">
        <v>378</v>
      </c>
      <c r="D18" s="440"/>
    </row>
    <row r="19" spans="1:4" ht="12.75">
      <c r="A19" t="s">
        <v>379</v>
      </c>
      <c r="B19" s="440"/>
      <c r="C19" t="s">
        <v>294</v>
      </c>
      <c r="D19" s="440"/>
    </row>
    <row r="20" spans="1:4" ht="12.75">
      <c r="A20" t="s">
        <v>380</v>
      </c>
      <c r="B20" s="440"/>
      <c r="C20" t="s">
        <v>381</v>
      </c>
      <c r="D20" s="440"/>
    </row>
    <row r="21" spans="1:4" ht="12.75">
      <c r="A21" t="s">
        <v>382</v>
      </c>
      <c r="B21" s="440"/>
      <c r="C21" t="s">
        <v>383</v>
      </c>
      <c r="D21" s="440"/>
    </row>
    <row r="22" spans="1:4" ht="12.75">
      <c r="A22" t="s">
        <v>587</v>
      </c>
      <c r="B22" s="440"/>
      <c r="C22" t="s">
        <v>384</v>
      </c>
      <c r="D22" s="440"/>
    </row>
    <row r="23" spans="1:4" ht="12.75">
      <c r="A23" t="s">
        <v>385</v>
      </c>
      <c r="B23" s="440"/>
      <c r="C23" t="s">
        <v>386</v>
      </c>
      <c r="D23" s="440"/>
    </row>
    <row r="24" spans="1:4" ht="12.75">
      <c r="A24" t="s">
        <v>387</v>
      </c>
      <c r="B24" s="440"/>
      <c r="D24" s="440"/>
    </row>
    <row r="25" spans="1:4" ht="12.75">
      <c r="A25" t="s">
        <v>388</v>
      </c>
      <c r="B25" s="440"/>
      <c r="D25" s="440"/>
    </row>
    <row r="26" spans="1:4" ht="12.75">
      <c r="A26" t="s">
        <v>588</v>
      </c>
      <c r="B26" s="440"/>
      <c r="D26" s="440"/>
    </row>
    <row r="27" spans="1:4" ht="13.5" thickBot="1">
      <c r="A27" t="s">
        <v>389</v>
      </c>
      <c r="B27" s="441"/>
      <c r="D27" s="441"/>
    </row>
    <row r="28" spans="1:4" ht="13.5" thickBot="1">
      <c r="A28" s="134" t="s">
        <v>390</v>
      </c>
      <c r="B28" s="134"/>
      <c r="C28" s="134"/>
      <c r="D28" s="69">
        <f>SUM(B17:B27,D17:D27)</f>
        <v>0</v>
      </c>
    </row>
    <row r="29" spans="1:5" ht="13.5" thickBot="1">
      <c r="A29" s="424" t="s">
        <v>391</v>
      </c>
      <c r="B29" s="425"/>
      <c r="C29" s="425"/>
      <c r="D29" s="425"/>
      <c r="E29" s="426"/>
    </row>
    <row r="30" spans="1:5" ht="12.75">
      <c r="A30" s="134" t="s">
        <v>392</v>
      </c>
      <c r="B30" s="134"/>
      <c r="C30" s="22" t="s">
        <v>369</v>
      </c>
      <c r="D30" s="22" t="s">
        <v>393</v>
      </c>
      <c r="E30" s="22" t="s">
        <v>367</v>
      </c>
    </row>
    <row r="31" spans="1:5" ht="12.75">
      <c r="A31" s="6" t="s">
        <v>394</v>
      </c>
      <c r="B31" s="6"/>
      <c r="C31" s="25">
        <f>'beg bal'!F41</f>
        <v>0</v>
      </c>
      <c r="D31" s="25">
        <f>'end bal'!F41</f>
        <v>0</v>
      </c>
      <c r="E31" s="25"/>
    </row>
    <row r="32" spans="1:5" ht="12.75">
      <c r="A32" s="6" t="s">
        <v>294</v>
      </c>
      <c r="B32" s="6"/>
      <c r="C32" s="25">
        <f>'beg bal'!F42</f>
        <v>0</v>
      </c>
      <c r="D32" s="25">
        <f>'end bal'!F42</f>
        <v>0</v>
      </c>
      <c r="E32" s="25"/>
    </row>
    <row r="33" spans="1:5" ht="13.5" thickBot="1">
      <c r="A33" s="6" t="s">
        <v>295</v>
      </c>
      <c r="B33" s="102"/>
      <c r="C33" s="25">
        <f>'beg bal'!F43</f>
        <v>0</v>
      </c>
      <c r="D33" s="25">
        <f>'end bal'!F43</f>
        <v>0</v>
      </c>
      <c r="E33" s="25"/>
    </row>
    <row r="34" spans="1:5" ht="13.5" thickBot="1">
      <c r="A34" s="134" t="s">
        <v>395</v>
      </c>
      <c r="B34" s="134"/>
      <c r="C34" s="25">
        <f>SUM(C31:C33)</f>
        <v>0</v>
      </c>
      <c r="D34" s="24">
        <f>SUM(D31:D33)</f>
        <v>0</v>
      </c>
      <c r="E34" s="48">
        <f>C34-D34</f>
        <v>0</v>
      </c>
    </row>
    <row r="35" spans="1:5" ht="12.75">
      <c r="A35" s="134" t="s">
        <v>396</v>
      </c>
      <c r="B35" s="138"/>
      <c r="C35" s="25"/>
      <c r="D35" s="25"/>
      <c r="E35" s="1"/>
    </row>
    <row r="36" spans="1:5" ht="12.75">
      <c r="A36" s="6" t="s">
        <v>297</v>
      </c>
      <c r="B36" s="6"/>
      <c r="C36" s="1">
        <f>'beg bal'!M12</f>
        <v>0</v>
      </c>
      <c r="D36" s="25">
        <f>'end bal'!M12</f>
        <v>0</v>
      </c>
      <c r="E36" s="25"/>
    </row>
    <row r="37" spans="1:5" ht="13.5" thickBot="1">
      <c r="A37" s="6" t="s">
        <v>397</v>
      </c>
      <c r="B37" s="6"/>
      <c r="C37" s="25">
        <f>'beg bal'!M36</f>
        <v>0</v>
      </c>
      <c r="D37" s="25">
        <f>'end bal'!M36</f>
        <v>0</v>
      </c>
      <c r="E37" s="25"/>
    </row>
    <row r="38" spans="1:5" ht="13.5" thickBot="1">
      <c r="A38" s="134" t="s">
        <v>398</v>
      </c>
      <c r="B38" s="134"/>
      <c r="C38" s="25">
        <f>SUM(C36:C37)</f>
        <v>0</v>
      </c>
      <c r="D38" s="24">
        <f>SUM(D36:D37)</f>
        <v>0</v>
      </c>
      <c r="E38" s="69">
        <f>-C38+D38</f>
        <v>0</v>
      </c>
    </row>
    <row r="39" spans="1:5" ht="13.5" thickBot="1">
      <c r="A39" s="424" t="s">
        <v>589</v>
      </c>
      <c r="B39" s="425"/>
      <c r="C39" s="425"/>
      <c r="D39" s="425"/>
      <c r="E39" s="426"/>
    </row>
    <row r="40" spans="1:5" ht="12.75">
      <c r="A40" s="6" t="s">
        <v>399</v>
      </c>
      <c r="B40" s="6"/>
      <c r="C40" s="6"/>
      <c r="D40" s="6"/>
      <c r="E40" s="499"/>
    </row>
    <row r="41" spans="1:5" ht="13.5" thickBot="1">
      <c r="A41" s="6" t="s">
        <v>400</v>
      </c>
      <c r="B41" s="6"/>
      <c r="C41" s="6"/>
      <c r="D41" s="6"/>
      <c r="E41" s="499"/>
    </row>
    <row r="42" spans="1:5" ht="13.5" thickBot="1">
      <c r="A42" s="134" t="s">
        <v>401</v>
      </c>
      <c r="B42" s="134"/>
      <c r="C42" s="134"/>
      <c r="D42" s="134"/>
      <c r="E42" s="48">
        <f>SUM(E40:E41)</f>
        <v>0</v>
      </c>
    </row>
    <row r="43" spans="3:5" ht="12.75">
      <c r="C43" s="20" t="s">
        <v>369</v>
      </c>
      <c r="D43" s="20" t="s">
        <v>393</v>
      </c>
      <c r="E43" s="25" t="s">
        <v>367</v>
      </c>
    </row>
    <row r="44" spans="1:5" ht="12.75">
      <c r="A44" s="6" t="s">
        <v>402</v>
      </c>
      <c r="B44" s="6"/>
      <c r="C44" s="25">
        <f>'beg bal'!M28</f>
        <v>0</v>
      </c>
      <c r="D44" s="25">
        <f>'end bal'!M28</f>
        <v>0</v>
      </c>
      <c r="E44" s="25">
        <f>-C44+D44</f>
        <v>0</v>
      </c>
    </row>
    <row r="45" spans="1:5" ht="13.5" thickBot="1">
      <c r="A45" s="6" t="s">
        <v>403</v>
      </c>
      <c r="B45" s="6"/>
      <c r="C45" s="27">
        <f>'beg bal'!M30</f>
        <v>0</v>
      </c>
      <c r="D45" s="27">
        <f>'end bal'!M30</f>
        <v>0</v>
      </c>
      <c r="E45" s="25">
        <f>-C45+D45</f>
        <v>0</v>
      </c>
    </row>
    <row r="46" spans="1:5" ht="13.5" thickBot="1">
      <c r="A46" s="135" t="s">
        <v>404</v>
      </c>
      <c r="B46" s="135"/>
      <c r="C46" s="135"/>
      <c r="D46" s="144"/>
      <c r="E46" s="48">
        <f>SUM(E44:E45)</f>
        <v>0</v>
      </c>
    </row>
    <row r="47" spans="1:5" ht="13.5" thickBot="1">
      <c r="A47" s="135" t="s">
        <v>495</v>
      </c>
      <c r="B47" s="135"/>
      <c r="C47" s="135"/>
      <c r="D47" s="144"/>
      <c r="E47" s="48">
        <f>E42+E46</f>
        <v>0</v>
      </c>
    </row>
    <row r="48" spans="3:5" ht="12.75">
      <c r="C48" s="1"/>
      <c r="D48" s="1"/>
      <c r="E48" s="1"/>
    </row>
    <row r="49" spans="3:5" ht="12.75">
      <c r="C49" s="1"/>
      <c r="D49" s="1"/>
      <c r="E49" s="1"/>
    </row>
  </sheetData>
  <sheetProtection sheet="1" objects="1" scenarios="1"/>
  <printOptions/>
  <pageMargins left="0.75" right="0.75" top="1" bottom="1" header="0.5" footer="0.5"/>
  <pageSetup horizontalDpi="600" verticalDpi="600" orientation="portrait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:I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12.28125" style="0" customWidth="1"/>
    <col min="3" max="3" width="17.00390625" style="0" customWidth="1"/>
    <col min="4" max="4" width="14.57421875" style="0" customWidth="1"/>
    <col min="5" max="5" width="11.421875" style="0" customWidth="1"/>
    <col min="6" max="6" width="10.7109375" style="0" customWidth="1"/>
  </cols>
  <sheetData>
    <row r="1" spans="1:9" ht="13.5" thickBot="1">
      <c r="A1" s="424" t="s">
        <v>405</v>
      </c>
      <c r="B1" s="425"/>
      <c r="C1" s="425"/>
      <c r="D1" s="425"/>
      <c r="E1" s="425"/>
      <c r="F1" s="425"/>
      <c r="G1" s="425"/>
      <c r="H1" s="425"/>
      <c r="I1" s="426"/>
    </row>
    <row r="2" spans="1:5" ht="12.75">
      <c r="A2" s="6"/>
      <c r="B2" s="6"/>
      <c r="C2" s="22" t="s">
        <v>365</v>
      </c>
      <c r="D2" s="22" t="s">
        <v>366</v>
      </c>
      <c r="E2" s="22" t="s">
        <v>367</v>
      </c>
    </row>
    <row r="3" spans="1:5" ht="12.75">
      <c r="A3" s="6" t="s">
        <v>406</v>
      </c>
      <c r="B3" s="6"/>
      <c r="C3" s="335">
        <f>'Sch. 6-8'!H20</f>
        <v>0</v>
      </c>
      <c r="D3" s="336">
        <f>'Sch. 6-8'!M20</f>
        <v>0</v>
      </c>
      <c r="E3" s="25">
        <f>-C3+D3</f>
        <v>0</v>
      </c>
    </row>
    <row r="4" spans="1:5" ht="12.75">
      <c r="A4" s="6" t="s">
        <v>407</v>
      </c>
      <c r="B4" s="6"/>
      <c r="C4" s="6"/>
      <c r="D4" s="6"/>
      <c r="E4" s="442"/>
    </row>
    <row r="5" spans="1:5" ht="12.75">
      <c r="A5" s="6" t="s">
        <v>408</v>
      </c>
      <c r="B5" s="6"/>
      <c r="C5" s="6"/>
      <c r="D5" s="6"/>
      <c r="E5" s="25"/>
    </row>
    <row r="6" spans="1:5" ht="13.5" thickBot="1">
      <c r="A6" s="134" t="s">
        <v>409</v>
      </c>
      <c r="B6" s="134"/>
      <c r="C6" s="134"/>
      <c r="D6" s="134"/>
      <c r="E6" s="25">
        <f>'Sch. 16-20'!E4</f>
        <v>0</v>
      </c>
    </row>
    <row r="7" spans="1:5" ht="13.5" thickBot="1">
      <c r="A7" s="134" t="s">
        <v>410</v>
      </c>
      <c r="B7" s="134"/>
      <c r="C7" s="134"/>
      <c r="D7" s="134"/>
      <c r="E7" s="69">
        <f>SUM(E3:E6)</f>
        <v>0</v>
      </c>
    </row>
    <row r="8" spans="1:5" ht="13.5" thickBot="1">
      <c r="A8" s="424" t="s">
        <v>411</v>
      </c>
      <c r="B8" s="425"/>
      <c r="C8" s="425"/>
      <c r="D8" s="425"/>
      <c r="E8" s="426"/>
    </row>
    <row r="9" spans="1:5" ht="12.75">
      <c r="A9" s="6" t="s">
        <v>412</v>
      </c>
      <c r="B9" s="6"/>
      <c r="C9" s="27" t="s">
        <v>413</v>
      </c>
      <c r="D9" s="27" t="s">
        <v>245</v>
      </c>
      <c r="E9" s="27" t="s">
        <v>414</v>
      </c>
    </row>
    <row r="10" spans="1:5" ht="12.75">
      <c r="A10" s="6" t="s">
        <v>415</v>
      </c>
      <c r="B10" s="6"/>
      <c r="C10" s="443"/>
      <c r="D10" s="444"/>
      <c r="E10" s="25">
        <f>C10-D10</f>
        <v>0</v>
      </c>
    </row>
    <row r="11" spans="1:5" ht="12.75">
      <c r="A11" s="6" t="s">
        <v>416</v>
      </c>
      <c r="B11" s="6"/>
      <c r="C11" s="445"/>
      <c r="D11" s="446"/>
      <c r="E11" s="25">
        <f>C11-D11</f>
        <v>0</v>
      </c>
    </row>
    <row r="12" spans="1:5" ht="13.5" thickBot="1">
      <c r="A12" s="6" t="s">
        <v>417</v>
      </c>
      <c r="B12" s="6"/>
      <c r="C12" s="447"/>
      <c r="D12" s="448"/>
      <c r="E12" s="25">
        <f>C12-D12</f>
        <v>0</v>
      </c>
    </row>
    <row r="13" spans="1:5" ht="13.5" thickBot="1">
      <c r="A13" s="134" t="s">
        <v>418</v>
      </c>
      <c r="B13" s="134"/>
      <c r="C13" s="134"/>
      <c r="D13" s="134"/>
      <c r="E13" s="48">
        <f>SUM(E10:E12)</f>
        <v>0</v>
      </c>
    </row>
    <row r="14" spans="1:6" ht="13.5" thickBot="1">
      <c r="A14" s="424" t="s">
        <v>419</v>
      </c>
      <c r="B14" s="425"/>
      <c r="C14" s="425"/>
      <c r="D14" s="425"/>
      <c r="E14" s="425"/>
      <c r="F14" s="426"/>
    </row>
    <row r="15" spans="1:5" ht="12.75">
      <c r="A15" s="6" t="s">
        <v>412</v>
      </c>
      <c r="B15" s="6"/>
      <c r="C15" s="27" t="s">
        <v>413</v>
      </c>
      <c r="D15" s="27" t="s">
        <v>245</v>
      </c>
      <c r="E15" s="27" t="s">
        <v>414</v>
      </c>
    </row>
    <row r="16" spans="1:5" ht="12.75">
      <c r="A16" s="6" t="s">
        <v>123</v>
      </c>
      <c r="B16" s="6"/>
      <c r="C16" s="443"/>
      <c r="D16" s="444"/>
      <c r="E16" s="25">
        <f>C16-D16</f>
        <v>0</v>
      </c>
    </row>
    <row r="17" spans="1:5" ht="12.75">
      <c r="A17" s="6" t="s">
        <v>192</v>
      </c>
      <c r="B17" s="6"/>
      <c r="C17" s="445"/>
      <c r="D17" s="446"/>
      <c r="E17" s="25">
        <f>C17-D17</f>
        <v>0</v>
      </c>
    </row>
    <row r="18" spans="1:5" ht="12.75">
      <c r="A18" s="6" t="s">
        <v>420</v>
      </c>
      <c r="B18" s="6"/>
      <c r="C18" s="445"/>
      <c r="D18" s="446"/>
      <c r="E18" s="25">
        <f>C18-D18</f>
        <v>0</v>
      </c>
    </row>
    <row r="19" spans="1:5" ht="13.5" thickBot="1">
      <c r="A19" s="6" t="s">
        <v>421</v>
      </c>
      <c r="B19" s="6"/>
      <c r="C19" s="449"/>
      <c r="D19" s="450"/>
      <c r="E19" s="25">
        <f>C19-D19</f>
        <v>0</v>
      </c>
    </row>
    <row r="20" spans="1:5" ht="13.5" thickBot="1">
      <c r="A20" s="134" t="s">
        <v>418</v>
      </c>
      <c r="B20" s="134"/>
      <c r="C20" s="134"/>
      <c r="D20" s="134"/>
      <c r="E20" s="69">
        <f>SUM(E16:E19)</f>
        <v>0</v>
      </c>
    </row>
    <row r="21" spans="1:5" ht="13.5" thickBot="1">
      <c r="A21" s="424" t="s">
        <v>422</v>
      </c>
      <c r="B21" s="425"/>
      <c r="C21" s="425"/>
      <c r="D21" s="425"/>
      <c r="E21" s="426"/>
    </row>
    <row r="22" spans="1:5" ht="12.75">
      <c r="A22" s="6" t="s">
        <v>412</v>
      </c>
      <c r="B22" s="6"/>
      <c r="C22" s="27" t="s">
        <v>413</v>
      </c>
      <c r="D22" s="27" t="s">
        <v>245</v>
      </c>
      <c r="E22" s="27" t="s">
        <v>414</v>
      </c>
    </row>
    <row r="23" spans="1:5" ht="12.75">
      <c r="A23" s="6" t="s">
        <v>423</v>
      </c>
      <c r="B23" s="6"/>
      <c r="C23" s="443"/>
      <c r="D23" s="444"/>
      <c r="E23" s="25">
        <f>C23-D23</f>
        <v>0</v>
      </c>
    </row>
    <row r="24" spans="1:5" ht="12.75">
      <c r="A24" s="6" t="s">
        <v>424</v>
      </c>
      <c r="B24" s="6"/>
      <c r="C24" s="445"/>
      <c r="D24" s="446"/>
      <c r="E24" s="25">
        <f>C24-D24</f>
        <v>0</v>
      </c>
    </row>
    <row r="25" spans="1:5" ht="12.75">
      <c r="A25" s="6" t="s">
        <v>316</v>
      </c>
      <c r="B25" s="6"/>
      <c r="C25" s="445"/>
      <c r="D25" s="446"/>
      <c r="E25" s="25">
        <f>C25-D25</f>
        <v>0</v>
      </c>
    </row>
    <row r="26" spans="1:5" ht="13.5" thickBot="1">
      <c r="A26" s="6" t="s">
        <v>425</v>
      </c>
      <c r="B26" s="6"/>
      <c r="C26" s="449"/>
      <c r="D26" s="450"/>
      <c r="E26" s="25">
        <f>C26-D26</f>
        <v>0</v>
      </c>
    </row>
    <row r="27" spans="1:5" ht="13.5" thickBot="1">
      <c r="A27" s="134" t="s">
        <v>418</v>
      </c>
      <c r="B27" s="134"/>
      <c r="C27" s="134"/>
      <c r="D27" s="134"/>
      <c r="E27" s="48">
        <f>SUM(E23:E26)</f>
        <v>0</v>
      </c>
    </row>
    <row r="28" spans="1:5" ht="13.5" thickBot="1">
      <c r="A28" s="424" t="s">
        <v>590</v>
      </c>
      <c r="B28" s="425"/>
      <c r="C28" s="425"/>
      <c r="D28" s="425"/>
      <c r="E28" s="426"/>
    </row>
    <row r="29" spans="1:8" ht="12.75">
      <c r="A29" s="27" t="s">
        <v>426</v>
      </c>
      <c r="B29" s="27" t="s">
        <v>427</v>
      </c>
      <c r="C29" s="27" t="s">
        <v>428</v>
      </c>
      <c r="D29" s="27" t="s">
        <v>429</v>
      </c>
      <c r="E29" s="27" t="s">
        <v>153</v>
      </c>
      <c r="H29" s="348"/>
    </row>
    <row r="30" spans="1:5" ht="12.75">
      <c r="A30" s="443"/>
      <c r="B30" s="444"/>
      <c r="C30" s="443"/>
      <c r="D30" s="444"/>
      <c r="E30" s="25">
        <f>B30-C30-D30</f>
        <v>0</v>
      </c>
    </row>
    <row r="31" spans="1:5" ht="12.75">
      <c r="A31" s="445"/>
      <c r="B31" s="446"/>
      <c r="C31" s="445"/>
      <c r="D31" s="446"/>
      <c r="E31" s="25">
        <f>B31-C31-D31</f>
        <v>0</v>
      </c>
    </row>
    <row r="32" spans="1:5" ht="13.5" thickBot="1">
      <c r="A32" s="449"/>
      <c r="B32" s="450"/>
      <c r="C32" s="449"/>
      <c r="D32" s="450"/>
      <c r="E32" s="25">
        <f>B32-C32-D32</f>
        <v>0</v>
      </c>
    </row>
    <row r="33" spans="1:5" ht="13.5" thickBot="1">
      <c r="A33" s="134" t="s">
        <v>430</v>
      </c>
      <c r="B33" s="134"/>
      <c r="C33" s="134"/>
      <c r="D33" s="134"/>
      <c r="E33" s="48">
        <f>SUM(E30:E32)</f>
        <v>0</v>
      </c>
    </row>
    <row r="34" spans="1:5" ht="13.5" thickBot="1">
      <c r="A34" s="424" t="s">
        <v>591</v>
      </c>
      <c r="B34" s="453"/>
      <c r="C34" s="453"/>
      <c r="D34" s="453"/>
      <c r="E34" s="454"/>
    </row>
    <row r="35" spans="1:5" ht="12.75">
      <c r="A35" s="6" t="s">
        <v>431</v>
      </c>
      <c r="B35" s="6"/>
      <c r="C35" s="6"/>
      <c r="D35" s="6"/>
      <c r="E35" s="439"/>
    </row>
    <row r="36" spans="1:5" ht="12.75">
      <c r="A36" s="6" t="s">
        <v>432</v>
      </c>
      <c r="B36" s="6"/>
      <c r="C36" s="6"/>
      <c r="D36" s="6"/>
      <c r="E36" s="451"/>
    </row>
    <row r="37" spans="1:5" ht="12.75">
      <c r="A37" s="134" t="s">
        <v>433</v>
      </c>
      <c r="B37" s="134"/>
      <c r="C37" s="134"/>
      <c r="D37" s="134"/>
      <c r="E37" s="27">
        <f>E35-E36</f>
        <v>0</v>
      </c>
    </row>
    <row r="39" spans="3:5" ht="12.75">
      <c r="C39" s="8" t="s">
        <v>369</v>
      </c>
      <c r="D39" s="8" t="s">
        <v>370</v>
      </c>
      <c r="E39" s="8" t="s">
        <v>367</v>
      </c>
    </row>
    <row r="40" spans="1:5" ht="12.75">
      <c r="A40" s="6" t="s">
        <v>434</v>
      </c>
      <c r="B40" s="6"/>
      <c r="C40" s="25">
        <f>'beg bal'!M37</f>
        <v>0</v>
      </c>
      <c r="D40" s="25">
        <f>'end bal'!M37</f>
        <v>0</v>
      </c>
      <c r="E40" s="25">
        <f>-C40+D40</f>
        <v>0</v>
      </c>
    </row>
    <row r="41" spans="1:5" ht="12.75">
      <c r="A41" s="6" t="s">
        <v>435</v>
      </c>
      <c r="B41" s="6"/>
      <c r="C41" s="72">
        <f>'beg bal'!M40</f>
        <v>0</v>
      </c>
      <c r="D41" s="72">
        <f>'end bal'!M40</f>
        <v>0</v>
      </c>
      <c r="E41" s="25">
        <f>-C41+D41</f>
        <v>0</v>
      </c>
    </row>
    <row r="42" spans="1:5" ht="13.5" thickBot="1">
      <c r="A42" s="6" t="s">
        <v>436</v>
      </c>
      <c r="B42" s="6"/>
      <c r="C42" s="27"/>
      <c r="D42" s="452"/>
      <c r="E42" s="25">
        <f>-C42+D42</f>
        <v>0</v>
      </c>
    </row>
    <row r="43" spans="1:5" ht="13.5" thickBot="1">
      <c r="A43" s="135" t="s">
        <v>437</v>
      </c>
      <c r="B43" s="135"/>
      <c r="C43" s="135"/>
      <c r="D43" s="144"/>
      <c r="E43" s="48">
        <f>SUM(E40:E42)</f>
        <v>0</v>
      </c>
    </row>
  </sheetData>
  <sheetProtection sheet="1" objects="1" scenarios="1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60" customWidth="1"/>
    <col min="2" max="2" width="4.00390625" style="500" customWidth="1"/>
    <col min="3" max="3" width="4.140625" style="260" customWidth="1"/>
    <col min="4" max="4" width="30.28125" style="260" customWidth="1"/>
    <col min="5" max="5" width="12.28125" style="260" bestFit="1" customWidth="1"/>
    <col min="6" max="6" width="13.28125" style="260" bestFit="1" customWidth="1"/>
    <col min="7" max="7" width="12.28125" style="260" bestFit="1" customWidth="1"/>
    <col min="8" max="8" width="14.421875" style="260" bestFit="1" customWidth="1"/>
    <col min="9" max="9" width="4.57421875" style="260" customWidth="1"/>
    <col min="10" max="10" width="11.28125" style="260" bestFit="1" customWidth="1"/>
    <col min="11" max="11" width="10.7109375" style="260" bestFit="1" customWidth="1"/>
    <col min="12" max="16384" width="9.140625" style="260" customWidth="1"/>
  </cols>
  <sheetData>
    <row r="1" ht="13.5" thickBot="1">
      <c r="A1" s="260" t="s">
        <v>600</v>
      </c>
    </row>
    <row r="2" spans="1:8" ht="16.5" thickBot="1">
      <c r="A2" s="501" t="s">
        <v>441</v>
      </c>
      <c r="B2" s="502"/>
      <c r="E2" s="545" t="s">
        <v>443</v>
      </c>
      <c r="F2" s="546"/>
      <c r="G2" s="545" t="s">
        <v>444</v>
      </c>
      <c r="H2" s="546"/>
    </row>
    <row r="3" spans="5:8" ht="12.75">
      <c r="E3" s="268" t="s">
        <v>445</v>
      </c>
      <c r="F3" s="261" t="s">
        <v>446</v>
      </c>
      <c r="G3" s="268" t="s">
        <v>445</v>
      </c>
      <c r="H3" s="503" t="s">
        <v>446</v>
      </c>
    </row>
    <row r="4" spans="1:9" ht="12.75">
      <c r="A4" s="504" t="s">
        <v>452</v>
      </c>
      <c r="B4" s="505"/>
      <c r="E4" s="268"/>
      <c r="F4" s="261"/>
      <c r="G4" s="506"/>
      <c r="H4" s="507"/>
      <c r="I4" s="508"/>
    </row>
    <row r="5" spans="2:9" ht="12.75">
      <c r="B5" s="500">
        <v>1</v>
      </c>
      <c r="C5" s="260" t="s">
        <v>447</v>
      </c>
      <c r="E5" s="506" t="e">
        <f>'beg bal'!G45/'beg bal'!M41</f>
        <v>#DIV/0!</v>
      </c>
      <c r="F5" s="509" t="e">
        <f>'end bal'!G45/'end bal'!M41</f>
        <v>#DIV/0!</v>
      </c>
      <c r="G5" s="506"/>
      <c r="H5" s="507"/>
      <c r="I5" s="508"/>
    </row>
    <row r="6" spans="2:9" ht="12.75">
      <c r="B6" s="500">
        <v>2</v>
      </c>
      <c r="C6" s="260" t="s">
        <v>448</v>
      </c>
      <c r="E6" s="510">
        <f>'beg bal'!G45-'beg bal'!M41</f>
        <v>0</v>
      </c>
      <c r="F6" s="511">
        <f>'end bal'!G45-'end bal'!M41</f>
        <v>0</v>
      </c>
      <c r="G6" s="510"/>
      <c r="H6" s="512"/>
      <c r="I6" s="513"/>
    </row>
    <row r="7" spans="5:8" ht="12.75">
      <c r="E7" s="268"/>
      <c r="F7" s="261"/>
      <c r="G7" s="268"/>
      <c r="H7" s="503"/>
    </row>
    <row r="8" spans="1:8" ht="12.75">
      <c r="A8" s="504" t="s">
        <v>442</v>
      </c>
      <c r="B8" s="505"/>
      <c r="E8" s="268"/>
      <c r="F8" s="261"/>
      <c r="G8" s="268"/>
      <c r="H8" s="503"/>
    </row>
    <row r="9" spans="2:9" ht="12.75">
      <c r="B9" s="500">
        <v>3</v>
      </c>
      <c r="C9" s="260" t="s">
        <v>449</v>
      </c>
      <c r="E9" s="514" t="e">
        <f>'beg bal'!M58/'beg bal'!G66</f>
        <v>#DIV/0!</v>
      </c>
      <c r="F9" s="515" t="e">
        <f>'end bal'!M58/'end bal'!G66</f>
        <v>#DIV/0!</v>
      </c>
      <c r="G9" s="514" t="e">
        <f>'beg bal'!L56/'beg bal'!F66</f>
        <v>#DIV/0!</v>
      </c>
      <c r="H9" s="516" t="e">
        <f>'end bal'!L58/'end bal'!F66</f>
        <v>#DIV/0!</v>
      </c>
      <c r="I9" s="517"/>
    </row>
    <row r="10" spans="2:9" ht="12.75">
      <c r="B10" s="500">
        <v>4</v>
      </c>
      <c r="C10" s="260" t="s">
        <v>450</v>
      </c>
      <c r="E10" s="514" t="e">
        <f>'beg bal'!M64/'beg bal'!G66</f>
        <v>#DIV/0!</v>
      </c>
      <c r="F10" s="515" t="e">
        <f>'end bal'!M64/'end bal'!G66</f>
        <v>#DIV/0!</v>
      </c>
      <c r="G10" s="514" t="e">
        <f>'beg bal'!L64/'beg bal'!F66</f>
        <v>#DIV/0!</v>
      </c>
      <c r="H10" s="516" t="e">
        <f>'end bal'!L64/'end bal'!F66</f>
        <v>#DIV/0!</v>
      </c>
      <c r="I10" s="517"/>
    </row>
    <row r="11" spans="2:9" ht="12.75">
      <c r="B11" s="500">
        <v>5</v>
      </c>
      <c r="C11" s="260" t="s">
        <v>451</v>
      </c>
      <c r="E11" s="518" t="e">
        <f>'beg bal'!M58/'beg bal'!M64</f>
        <v>#DIV/0!</v>
      </c>
      <c r="F11" s="519" t="e">
        <f>'end bal'!M58/'end bal'!M64</f>
        <v>#DIV/0!</v>
      </c>
      <c r="G11" s="520" t="e">
        <f>'beg bal'!L58/'beg bal'!L64</f>
        <v>#DIV/0!</v>
      </c>
      <c r="H11" s="521" t="e">
        <f>'end bal'!L58/'end bal'!L64</f>
        <v>#DIV/0!</v>
      </c>
      <c r="I11" s="522"/>
    </row>
    <row r="12" spans="5:8" ht="12.75">
      <c r="E12" s="268"/>
      <c r="F12" s="261"/>
      <c r="G12" s="268"/>
      <c r="H12" s="503"/>
    </row>
    <row r="13" spans="1:8" ht="12.75">
      <c r="A13" s="504" t="s">
        <v>453</v>
      </c>
      <c r="B13" s="505"/>
      <c r="E13" s="268"/>
      <c r="F13" s="261"/>
      <c r="G13" s="268"/>
      <c r="H13" s="503"/>
    </row>
    <row r="14" spans="2:11" ht="12.75">
      <c r="B14" s="500">
        <v>6</v>
      </c>
      <c r="C14" s="260" t="s">
        <v>454</v>
      </c>
      <c r="E14" s="268"/>
      <c r="F14" s="515" t="e">
        <f>(F17+J16+J17-J18)/J15</f>
        <v>#DIV/0!</v>
      </c>
      <c r="G14" s="268"/>
      <c r="H14" s="516" t="e">
        <f>(F17+J16+J17-J18)/J14</f>
        <v>#DIV/0!</v>
      </c>
      <c r="I14" s="517"/>
      <c r="J14" s="523">
        <f>('beg bal'!F63+'end bal'!F63)/2</f>
        <v>0</v>
      </c>
      <c r="K14" s="260" t="s">
        <v>601</v>
      </c>
    </row>
    <row r="15" spans="2:11" ht="12.75">
      <c r="B15" s="500">
        <v>7</v>
      </c>
      <c r="C15" s="260" t="s">
        <v>569</v>
      </c>
      <c r="E15" s="268"/>
      <c r="F15" s="515" t="e">
        <f>(F17-J18)/(('beg bal'!M64+'end bal'!M64)/2)</f>
        <v>#DIV/0!</v>
      </c>
      <c r="G15" s="268"/>
      <c r="H15" s="516" t="e">
        <f>(F17-J18)/(('beg bal'!L64+'end bal'!L64)/2)</f>
        <v>#DIV/0!</v>
      </c>
      <c r="I15" s="517"/>
      <c r="J15" s="523">
        <f>('beg bal'!G63+'end bal'!G63)/2</f>
        <v>0</v>
      </c>
      <c r="K15" s="260" t="s">
        <v>602</v>
      </c>
    </row>
    <row r="16" spans="2:11" ht="12.75">
      <c r="B16" s="500">
        <v>8</v>
      </c>
      <c r="C16" s="260" t="s">
        <v>457</v>
      </c>
      <c r="E16" s="268"/>
      <c r="F16" s="515" t="e">
        <f>(F17+J16-J18)/J19</f>
        <v>#DIV/0!</v>
      </c>
      <c r="G16" s="268"/>
      <c r="H16" s="524" t="e">
        <f>F16</f>
        <v>#DIV/0!</v>
      </c>
      <c r="I16" s="525"/>
      <c r="J16" s="260">
        <f>'Sch. 16-20'!E41</f>
        <v>0</v>
      </c>
      <c r="K16" s="260" t="s">
        <v>598</v>
      </c>
    </row>
    <row r="17" spans="2:11" ht="12.75">
      <c r="B17" s="500">
        <v>9</v>
      </c>
      <c r="C17" s="260" t="s">
        <v>603</v>
      </c>
      <c r="E17" s="268"/>
      <c r="F17" s="511">
        <f>'AGFRA Income'!D73</f>
        <v>0</v>
      </c>
      <c r="G17" s="268"/>
      <c r="H17" s="512">
        <f>F17</f>
        <v>0</v>
      </c>
      <c r="I17" s="513"/>
      <c r="J17" s="260">
        <f>'Sch. 16-20'!E45</f>
        <v>0</v>
      </c>
      <c r="K17" s="260" t="s">
        <v>599</v>
      </c>
    </row>
    <row r="18" spans="5:11" ht="12.75">
      <c r="E18" s="268"/>
      <c r="F18" s="261"/>
      <c r="G18" s="268"/>
      <c r="H18" s="503"/>
      <c r="J18" s="260">
        <f>'owners equity'!B9</f>
        <v>0</v>
      </c>
      <c r="K18" s="260" t="s">
        <v>604</v>
      </c>
    </row>
    <row r="19" spans="1:11" ht="12.75">
      <c r="A19" s="504" t="s">
        <v>455</v>
      </c>
      <c r="B19" s="505"/>
      <c r="E19" s="268"/>
      <c r="F19" s="261"/>
      <c r="G19" s="268"/>
      <c r="H19" s="503"/>
      <c r="J19" s="526">
        <f>'AGFRA Income'!D26-'AGFRA Income'!B12</f>
        <v>0</v>
      </c>
      <c r="K19" s="517" t="s">
        <v>605</v>
      </c>
    </row>
    <row r="20" spans="2:11" ht="12.75">
      <c r="B20" s="500">
        <v>10</v>
      </c>
      <c r="C20" s="260" t="s">
        <v>456</v>
      </c>
      <c r="E20" s="268"/>
      <c r="F20" s="527" t="e">
        <f>(F17+J20+J21-J22-J18)/J23</f>
        <v>#DIV/0!</v>
      </c>
      <c r="G20" s="268"/>
      <c r="H20" s="507" t="e">
        <f>F20</f>
        <v>#DIV/0!</v>
      </c>
      <c r="I20" s="508"/>
      <c r="J20" s="526">
        <f>'AGFRA Income'!C39</f>
        <v>0</v>
      </c>
      <c r="K20" s="517" t="s">
        <v>606</v>
      </c>
    </row>
    <row r="21" spans="2:11" ht="12.75">
      <c r="B21" s="500">
        <v>11</v>
      </c>
      <c r="C21" s="260" t="s">
        <v>607</v>
      </c>
      <c r="E21" s="268"/>
      <c r="G21" s="268"/>
      <c r="H21" s="503"/>
      <c r="I21" s="513"/>
      <c r="J21" s="260">
        <f>'Sch. 16-20'!E41+'Sch. 16-20'!E45</f>
        <v>0</v>
      </c>
      <c r="K21" s="260" t="s">
        <v>608</v>
      </c>
    </row>
    <row r="22" spans="3:11" ht="12.75">
      <c r="C22" s="260" t="s">
        <v>609</v>
      </c>
      <c r="E22" s="268"/>
      <c r="F22" s="511">
        <f>F17+J20-J22-J18-J24</f>
        <v>0</v>
      </c>
      <c r="G22" s="268"/>
      <c r="H22" s="512">
        <f>F22</f>
        <v>0</v>
      </c>
      <c r="J22" s="260">
        <f>'AGFRA Income'!C71</f>
        <v>0</v>
      </c>
      <c r="K22" s="260" t="s">
        <v>610</v>
      </c>
    </row>
    <row r="23" spans="1:11" ht="12.75">
      <c r="A23" s="504" t="s">
        <v>611</v>
      </c>
      <c r="B23" s="505"/>
      <c r="E23" s="268"/>
      <c r="F23" s="261"/>
      <c r="G23" s="268"/>
      <c r="H23" s="503"/>
      <c r="J23" s="260">
        <f>'Cash Flow'!C55+'Cash Flow'!C57+'Sch. 16-20'!E41</f>
        <v>0</v>
      </c>
      <c r="K23" s="260" t="s">
        <v>612</v>
      </c>
    </row>
    <row r="24" spans="2:11" ht="12.75">
      <c r="B24" s="500">
        <v>12</v>
      </c>
      <c r="C24" s="260" t="s">
        <v>458</v>
      </c>
      <c r="E24" s="268"/>
      <c r="F24" s="515" t="e">
        <f>J19/J15</f>
        <v>#DIV/0!</v>
      </c>
      <c r="G24" s="268"/>
      <c r="H24" s="516" t="e">
        <f>J19/J14</f>
        <v>#DIV/0!</v>
      </c>
      <c r="I24" s="517"/>
      <c r="J24" s="528">
        <f>'Cash Flow'!C55+'Cash Flow'!C56+'Cash Flow'!C57</f>
        <v>0</v>
      </c>
      <c r="K24" s="260" t="s">
        <v>613</v>
      </c>
    </row>
    <row r="25" spans="2:11" ht="12.75">
      <c r="B25" s="500">
        <v>13</v>
      </c>
      <c r="C25" s="260" t="s">
        <v>614</v>
      </c>
      <c r="E25" s="268"/>
      <c r="F25" s="261"/>
      <c r="G25" s="268"/>
      <c r="H25" s="503"/>
      <c r="J25" s="260">
        <f>'AGFRA Income'!C32+'AGFRA Income'!C42</f>
        <v>0</v>
      </c>
      <c r="K25" s="260" t="s">
        <v>615</v>
      </c>
    </row>
    <row r="26" spans="3:11" ht="12.75">
      <c r="C26" s="260" t="s">
        <v>616</v>
      </c>
      <c r="D26" s="260" t="s">
        <v>459</v>
      </c>
      <c r="E26" s="268"/>
      <c r="F26" s="515" t="e">
        <f>J25/J19</f>
        <v>#DIV/0!</v>
      </c>
      <c r="G26" s="268"/>
      <c r="H26" s="516" t="e">
        <f>F26</f>
        <v>#DIV/0!</v>
      </c>
      <c r="I26" s="517"/>
      <c r="J26" s="513">
        <f>'AGFRA Income'!D43</f>
        <v>0</v>
      </c>
      <c r="K26" s="260" t="s">
        <v>617</v>
      </c>
    </row>
    <row r="27" spans="3:11" ht="12.75">
      <c r="C27" s="260" t="s">
        <v>618</v>
      </c>
      <c r="D27" s="260" t="s">
        <v>570</v>
      </c>
      <c r="E27" s="268"/>
      <c r="F27" s="515" t="e">
        <f>J20/J19</f>
        <v>#DIV/0!</v>
      </c>
      <c r="G27" s="268"/>
      <c r="H27" s="516" t="e">
        <f>F27</f>
        <v>#DIV/0!</v>
      </c>
      <c r="I27" s="517"/>
      <c r="J27" s="523">
        <f>'AGFRA Income'!D44</f>
        <v>0</v>
      </c>
      <c r="K27" s="260" t="s">
        <v>619</v>
      </c>
    </row>
    <row r="28" spans="3:9" ht="12.75">
      <c r="C28" s="260" t="s">
        <v>620</v>
      </c>
      <c r="D28" s="260" t="s">
        <v>460</v>
      </c>
      <c r="E28" s="268"/>
      <c r="F28" s="515" t="e">
        <f>J26/J19</f>
        <v>#DIV/0!</v>
      </c>
      <c r="G28" s="268"/>
      <c r="H28" s="516" t="e">
        <f>F28</f>
        <v>#DIV/0!</v>
      </c>
      <c r="I28" s="517"/>
    </row>
    <row r="29" spans="3:9" ht="13.5" thickBot="1">
      <c r="C29" s="260" t="s">
        <v>621</v>
      </c>
      <c r="D29" s="260" t="s">
        <v>571</v>
      </c>
      <c r="E29" s="276"/>
      <c r="F29" s="529" t="e">
        <f>J27/J19</f>
        <v>#DIV/0!</v>
      </c>
      <c r="G29" s="276"/>
      <c r="H29" s="530" t="e">
        <f>F29</f>
        <v>#DIV/0!</v>
      </c>
      <c r="I29" s="517"/>
    </row>
  </sheetData>
  <sheetProtection sheet="1" objects="1" scenarios="1"/>
  <mergeCells count="2"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6.28125" style="0" customWidth="1"/>
    <col min="2" max="3" width="9.140625" style="1" customWidth="1"/>
    <col min="4" max="4" width="11.7109375" style="1" bestFit="1" customWidth="1"/>
    <col min="5" max="5" width="29.140625" style="0" customWidth="1"/>
  </cols>
  <sheetData>
    <row r="1" spans="1:5" ht="16.5" thickBot="1">
      <c r="A1" s="77" t="s">
        <v>154</v>
      </c>
      <c r="B1" s="117"/>
      <c r="C1" s="117"/>
      <c r="D1" s="117"/>
      <c r="E1" s="118"/>
    </row>
    <row r="2" spans="1:5" ht="12.75">
      <c r="A2" s="486">
        <f>'beg bal'!B3</f>
        <v>0</v>
      </c>
      <c r="B2" s="119"/>
      <c r="C2" s="119"/>
      <c r="D2" s="119"/>
      <c r="E2" s="56"/>
    </row>
    <row r="3" spans="1:5" ht="12.75">
      <c r="A3" s="74"/>
      <c r="B3" s="74"/>
      <c r="C3" s="74"/>
      <c r="D3" s="74"/>
      <c r="E3" s="45"/>
    </row>
    <row r="4" spans="1:4" ht="12.75">
      <c r="A4" s="120" t="s">
        <v>155</v>
      </c>
      <c r="B4" s="120"/>
      <c r="C4" s="120"/>
      <c r="D4" s="120"/>
    </row>
    <row r="5" spans="1:4" ht="12.75">
      <c r="A5" s="6" t="s">
        <v>156</v>
      </c>
      <c r="B5" s="6"/>
      <c r="C5" s="6"/>
      <c r="D5" s="6"/>
    </row>
    <row r="6" spans="1:2" ht="12.75">
      <c r="A6" t="s">
        <v>157</v>
      </c>
      <c r="B6" s="9">
        <f>'AGFRA Income'!B7</f>
        <v>0</v>
      </c>
    </row>
    <row r="7" spans="1:2" ht="12.75">
      <c r="A7" t="s">
        <v>158</v>
      </c>
      <c r="B7" s="9">
        <f>'AGFRA Income'!B11</f>
        <v>0</v>
      </c>
    </row>
    <row r="8" spans="1:2" ht="12.75">
      <c r="A8" t="s">
        <v>159</v>
      </c>
      <c r="B8" s="9">
        <f>'AGFRA Income'!C13</f>
        <v>0</v>
      </c>
    </row>
    <row r="9" spans="1:2" ht="12.75">
      <c r="A9" t="s">
        <v>160</v>
      </c>
      <c r="B9" s="9">
        <f>'AGFRA Income'!C14</f>
        <v>0</v>
      </c>
    </row>
    <row r="10" spans="1:2" ht="12.75">
      <c r="A10" t="s">
        <v>161</v>
      </c>
      <c r="B10" s="9">
        <f>'AGFRA Income'!B16</f>
        <v>0</v>
      </c>
    </row>
    <row r="11" spans="1:2" ht="12.75">
      <c r="A11" t="s">
        <v>162</v>
      </c>
      <c r="B11" s="9">
        <f>'AGFRA Income'!B19</f>
        <v>0</v>
      </c>
    </row>
    <row r="12" spans="1:2" ht="12.75">
      <c r="A12" t="s">
        <v>163</v>
      </c>
      <c r="B12" s="9">
        <f>'Sch. 16-20'!E15</f>
        <v>0</v>
      </c>
    </row>
    <row r="13" spans="1:3" ht="12.75">
      <c r="A13" t="s">
        <v>164</v>
      </c>
      <c r="B13" s="9">
        <f>'AGFRA Income'!B24</f>
        <v>0</v>
      </c>
      <c r="C13" s="9">
        <f>SUM(B6:B13)</f>
        <v>0</v>
      </c>
    </row>
    <row r="14" spans="1:4" ht="12.75">
      <c r="A14" s="6" t="s">
        <v>165</v>
      </c>
      <c r="B14" s="6"/>
      <c r="C14" s="6"/>
      <c r="D14" s="6"/>
    </row>
    <row r="15" spans="1:2" ht="12.75">
      <c r="A15" t="s">
        <v>166</v>
      </c>
      <c r="B15" s="9">
        <f>'AGFRA Income'!C54</f>
        <v>0</v>
      </c>
    </row>
    <row r="16" spans="1:2" ht="12.75">
      <c r="A16" t="s">
        <v>167</v>
      </c>
      <c r="B16" s="9">
        <f>'AGFRA Income'!B56</f>
        <v>0</v>
      </c>
    </row>
    <row r="17" spans="1:2" ht="12.75">
      <c r="A17" t="s">
        <v>168</v>
      </c>
      <c r="B17" s="9">
        <f>'AGFRA Income'!C59</f>
        <v>0</v>
      </c>
    </row>
    <row r="18" spans="1:2" ht="12.75">
      <c r="A18" t="s">
        <v>169</v>
      </c>
      <c r="B18" s="9">
        <f>'AGFRA Income'!B63</f>
        <v>0</v>
      </c>
    </row>
    <row r="19" spans="1:3" ht="12.75">
      <c r="A19" t="s">
        <v>170</v>
      </c>
      <c r="B19" s="9">
        <f>SUM('Sch. 21-26'!B30:B32)</f>
        <v>0</v>
      </c>
      <c r="C19" s="9">
        <f>SUM(B15:B19)</f>
        <v>0</v>
      </c>
    </row>
    <row r="20" spans="1:4" ht="12.75">
      <c r="A20" s="6" t="s">
        <v>171</v>
      </c>
      <c r="B20" s="6"/>
      <c r="C20" s="6"/>
      <c r="D20" s="6"/>
    </row>
    <row r="21" spans="1:2" ht="12.75">
      <c r="A21" t="s">
        <v>172</v>
      </c>
      <c r="B21" s="9">
        <f>'AGFRA Income'!D27</f>
        <v>0</v>
      </c>
    </row>
    <row r="22" spans="1:2" ht="12.75">
      <c r="A22" t="s">
        <v>173</v>
      </c>
      <c r="B22" s="9">
        <f>'AGFRA Income'!D28</f>
        <v>0</v>
      </c>
    </row>
    <row r="23" spans="1:2" ht="12.75">
      <c r="A23" t="s">
        <v>174</v>
      </c>
      <c r="B23" s="9">
        <f>'AGFRA Income'!C32</f>
        <v>0</v>
      </c>
    </row>
    <row r="24" spans="1:2" ht="12.75">
      <c r="A24" t="s">
        <v>175</v>
      </c>
      <c r="B24" s="9">
        <f>'AGFRA Income'!C42</f>
        <v>0</v>
      </c>
    </row>
    <row r="25" spans="1:3" ht="12.75">
      <c r="A25" t="s">
        <v>176</v>
      </c>
      <c r="B25" s="9">
        <f>'Sch. 16-20'!E15</f>
        <v>0</v>
      </c>
      <c r="C25" s="9">
        <f>SUM(B21:B25)</f>
        <v>0</v>
      </c>
    </row>
    <row r="26" spans="1:3" ht="12.75">
      <c r="A26" t="s">
        <v>177</v>
      </c>
      <c r="C26" s="9">
        <f>SUM('Sch. 21-26'!B30:B32)</f>
        <v>0</v>
      </c>
    </row>
    <row r="27" spans="1:3" ht="12.75">
      <c r="A27" t="s">
        <v>178</v>
      </c>
      <c r="C27" s="9">
        <f>'AGFRA Income'!B70</f>
        <v>0</v>
      </c>
    </row>
    <row r="28" spans="1:3" ht="12.75">
      <c r="A28" t="s">
        <v>179</v>
      </c>
      <c r="C28" s="9">
        <f>'AGFRA Income'!C72</f>
        <v>0</v>
      </c>
    </row>
    <row r="29" spans="1:4" ht="12.75">
      <c r="A29" s="6" t="s">
        <v>180</v>
      </c>
      <c r="B29" s="6"/>
      <c r="C29" s="6"/>
      <c r="D29" s="9">
        <f>C19+C13+SUM(C25:C28)</f>
        <v>0</v>
      </c>
    </row>
    <row r="30" spans="1:3" ht="12.75">
      <c r="A30" s="6" t="s">
        <v>181</v>
      </c>
      <c r="B30" s="6"/>
      <c r="C30" s="9">
        <f>'owners equity'!B9</f>
        <v>0</v>
      </c>
    </row>
    <row r="31" spans="1:3" ht="13.5" thickBot="1">
      <c r="A31" s="6" t="s">
        <v>182</v>
      </c>
      <c r="B31" s="6"/>
      <c r="C31" s="9">
        <f>'owners equity'!B10</f>
        <v>0</v>
      </c>
    </row>
    <row r="32" spans="1:4" ht="13.5" thickBot="1">
      <c r="A32" s="75" t="s">
        <v>183</v>
      </c>
      <c r="D32" s="59">
        <f>D29-C30-C31</f>
        <v>0</v>
      </c>
    </row>
    <row r="34" spans="1:4" ht="12.75">
      <c r="A34" s="76" t="s">
        <v>184</v>
      </c>
      <c r="B34" s="76"/>
      <c r="C34" s="76"/>
      <c r="D34" s="76"/>
    </row>
    <row r="35" spans="1:4" ht="12.75">
      <c r="A35" s="6" t="s">
        <v>185</v>
      </c>
      <c r="B35" s="6"/>
      <c r="C35" s="6"/>
      <c r="D35" s="6"/>
    </row>
    <row r="36" spans="1:3" ht="12.75">
      <c r="A36" s="6" t="s">
        <v>186</v>
      </c>
      <c r="B36" s="6"/>
      <c r="C36" s="9">
        <f>'Sch. 21-26'!E4</f>
        <v>0</v>
      </c>
    </row>
    <row r="37" spans="1:3" ht="12.75">
      <c r="A37" t="s">
        <v>187</v>
      </c>
      <c r="C37" s="9">
        <f>SUM('Sch. 21-26'!C10:C12)</f>
        <v>0</v>
      </c>
    </row>
    <row r="38" spans="1:3" ht="12.75">
      <c r="A38" s="6" t="s">
        <v>123</v>
      </c>
      <c r="B38" s="6"/>
      <c r="C38" s="9">
        <f>SUM('Sch. 21-26'!C16:C19)</f>
        <v>0</v>
      </c>
    </row>
    <row r="39" spans="1:3" ht="12.75">
      <c r="A39" s="6" t="s">
        <v>188</v>
      </c>
      <c r="B39" s="6"/>
      <c r="C39" s="9">
        <f>SUM('Sch. 21-26'!C16:C19)</f>
        <v>0</v>
      </c>
    </row>
    <row r="40" spans="1:3" ht="12.75">
      <c r="A40" t="s">
        <v>189</v>
      </c>
      <c r="C40" s="9">
        <f>SUM('Sch. 21-26'!C23:C26)</f>
        <v>0</v>
      </c>
    </row>
    <row r="41" spans="1:4" ht="12.75">
      <c r="A41" s="6" t="s">
        <v>190</v>
      </c>
      <c r="B41" s="6"/>
      <c r="C41" s="6"/>
      <c r="D41" s="6"/>
    </row>
    <row r="42" spans="1:3" ht="12.75">
      <c r="A42" s="6" t="s">
        <v>191</v>
      </c>
      <c r="B42" s="6"/>
      <c r="C42" s="473"/>
    </row>
    <row r="43" spans="1:3" ht="12.75">
      <c r="A43" s="6" t="s">
        <v>123</v>
      </c>
      <c r="B43" s="6"/>
      <c r="C43" s="473"/>
    </row>
    <row r="44" spans="1:3" ht="12.75">
      <c r="A44" s="6" t="s">
        <v>188</v>
      </c>
      <c r="B44" s="6"/>
      <c r="C44" s="473"/>
    </row>
    <row r="45" spans="1:3" ht="12.75">
      <c r="A45" s="6" t="s">
        <v>192</v>
      </c>
      <c r="B45" s="6"/>
      <c r="C45" s="473"/>
    </row>
    <row r="46" spans="1:3" ht="13.5" thickBot="1">
      <c r="A46" t="s">
        <v>189</v>
      </c>
      <c r="C46" s="473"/>
    </row>
    <row r="47" spans="1:4" ht="13.5" thickBot="1">
      <c r="A47" s="76" t="s">
        <v>193</v>
      </c>
      <c r="B47" s="76"/>
      <c r="C47" s="76"/>
      <c r="D47" s="59">
        <f>SUM(C36:C40)-SUM(C42:C46)</f>
        <v>0</v>
      </c>
    </row>
    <row r="48" spans="1:4" ht="12.75">
      <c r="A48" s="76" t="s">
        <v>194</v>
      </c>
      <c r="B48" s="76"/>
      <c r="C48" s="76"/>
      <c r="D48" s="76"/>
    </row>
    <row r="49" spans="1:3" ht="12.75">
      <c r="A49" s="6" t="s">
        <v>195</v>
      </c>
      <c r="B49" s="6"/>
      <c r="C49" s="473"/>
    </row>
    <row r="50" spans="1:3" ht="12.75">
      <c r="A50" s="6" t="s">
        <v>196</v>
      </c>
      <c r="B50" s="6"/>
      <c r="C50" s="473"/>
    </row>
    <row r="51" spans="1:3" ht="12.75">
      <c r="A51" s="6" t="s">
        <v>197</v>
      </c>
      <c r="B51" s="6"/>
      <c r="C51" s="9">
        <f>'owners equity'!B12</f>
        <v>0</v>
      </c>
    </row>
    <row r="52" spans="1:3" ht="12.75">
      <c r="A52" s="6" t="s">
        <v>198</v>
      </c>
      <c r="B52" s="6"/>
      <c r="C52" s="9">
        <f>'owners equity'!B13</f>
        <v>0</v>
      </c>
    </row>
    <row r="53" spans="1:3" ht="12.75">
      <c r="A53" s="6" t="s">
        <v>199</v>
      </c>
      <c r="B53" s="6"/>
      <c r="C53" s="473"/>
    </row>
    <row r="54" spans="1:4" ht="12.75">
      <c r="A54" s="6" t="s">
        <v>200</v>
      </c>
      <c r="B54" s="6"/>
      <c r="C54" s="6"/>
      <c r="D54" s="6"/>
    </row>
    <row r="55" spans="1:3" ht="12.75">
      <c r="A55" s="6" t="s">
        <v>572</v>
      </c>
      <c r="B55" s="6"/>
      <c r="C55" s="473"/>
    </row>
    <row r="56" spans="1:3" ht="12.75">
      <c r="A56" s="6" t="s">
        <v>573</v>
      </c>
      <c r="B56" s="6"/>
      <c r="C56" s="473"/>
    </row>
    <row r="57" spans="1:3" ht="12.75">
      <c r="A57" s="6" t="s">
        <v>201</v>
      </c>
      <c r="B57" s="6"/>
      <c r="C57" s="473"/>
    </row>
    <row r="58" spans="1:3" ht="13.5" thickBot="1">
      <c r="A58" s="6" t="s">
        <v>202</v>
      </c>
      <c r="B58" s="6"/>
      <c r="C58" s="9">
        <f>'owners equity'!C14</f>
        <v>0</v>
      </c>
    </row>
    <row r="59" spans="1:4" ht="13.5" thickBot="1">
      <c r="A59" s="76" t="s">
        <v>203</v>
      </c>
      <c r="B59" s="76"/>
      <c r="C59" s="76"/>
      <c r="D59" s="59">
        <f>SUM(C49:C53)-SUM(C55:C58)</f>
        <v>0</v>
      </c>
    </row>
    <row r="60" spans="1:4" ht="13.5" thickBot="1">
      <c r="A60" s="92" t="s">
        <v>204</v>
      </c>
      <c r="B60" s="92"/>
      <c r="C60" s="82"/>
      <c r="D60" s="347">
        <f>SUM(D59,D47,D32)</f>
        <v>0</v>
      </c>
    </row>
    <row r="61" spans="1:4" ht="12.75">
      <c r="A61" s="90" t="s">
        <v>205</v>
      </c>
      <c r="B61" s="90"/>
      <c r="C61" s="90"/>
      <c r="D61" s="1">
        <f>SUM('beg bal'!G7:G8)</f>
        <v>0</v>
      </c>
    </row>
    <row r="62" spans="1:4" ht="13.5" thickBot="1">
      <c r="A62" s="83" t="s">
        <v>206</v>
      </c>
      <c r="B62" s="83"/>
      <c r="C62" s="83"/>
      <c r="D62" s="104">
        <f>D60+D61</f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3.28125" style="0" customWidth="1"/>
    <col min="2" max="2" width="9.00390625" style="0" customWidth="1"/>
    <col min="3" max="4" width="12.28125" style="0" bestFit="1" customWidth="1"/>
    <col min="5" max="5" width="13.00390625" style="0" customWidth="1"/>
  </cols>
  <sheetData>
    <row r="1" spans="1:6" ht="16.5" thickBot="1">
      <c r="A1" s="126" t="s">
        <v>207</v>
      </c>
      <c r="B1" s="127"/>
      <c r="C1" s="127"/>
      <c r="D1" s="127"/>
      <c r="E1" s="128"/>
      <c r="F1" s="1"/>
    </row>
    <row r="2" spans="1:6" ht="12.75">
      <c r="A2" s="78">
        <f>'beg bal'!B3</f>
        <v>0</v>
      </c>
      <c r="B2" s="119"/>
      <c r="C2" s="119"/>
      <c r="D2" s="119"/>
      <c r="E2" s="56"/>
      <c r="F2" s="1"/>
    </row>
    <row r="3" spans="1:6" ht="12.75">
      <c r="A3" s="74"/>
      <c r="B3" s="74"/>
      <c r="C3" s="74"/>
      <c r="D3" s="74"/>
      <c r="E3" s="45"/>
      <c r="F3" s="1"/>
    </row>
    <row r="4" spans="2:6" ht="12.75">
      <c r="B4" s="1"/>
      <c r="C4" s="1"/>
      <c r="D4" s="56" t="s">
        <v>7</v>
      </c>
      <c r="E4" s="103" t="s">
        <v>8</v>
      </c>
      <c r="F4" s="1"/>
    </row>
    <row r="5" spans="1:6" ht="12.75">
      <c r="A5" s="76" t="s">
        <v>208</v>
      </c>
      <c r="B5" s="76"/>
      <c r="C5" s="76"/>
      <c r="D5" s="97">
        <f>'beg bal'!L64</f>
        <v>0</v>
      </c>
      <c r="E5" s="97">
        <f>'beg bal'!M64</f>
        <v>0</v>
      </c>
      <c r="F5" s="1"/>
    </row>
    <row r="6" spans="1:6" ht="12.75">
      <c r="A6" s="102" t="s">
        <v>209</v>
      </c>
      <c r="B6" s="102"/>
      <c r="C6" s="102"/>
      <c r="D6" s="102"/>
      <c r="E6" s="85"/>
      <c r="F6" s="1"/>
    </row>
    <row r="7" spans="1:6" ht="12.75">
      <c r="A7" s="102" t="s">
        <v>210</v>
      </c>
      <c r="B7" s="102"/>
      <c r="C7" s="97">
        <f>'AGFRA Income'!D73</f>
        <v>0</v>
      </c>
      <c r="D7" s="42"/>
      <c r="E7" s="43"/>
      <c r="F7" s="1"/>
    </row>
    <row r="8" spans="1:6" ht="12.75">
      <c r="A8" s="102" t="s">
        <v>211</v>
      </c>
      <c r="B8" s="102"/>
      <c r="C8" s="102"/>
      <c r="D8" s="102"/>
      <c r="E8" s="85"/>
      <c r="F8" s="1"/>
    </row>
    <row r="9" spans="1:6" ht="12.75">
      <c r="A9" s="102" t="s">
        <v>212</v>
      </c>
      <c r="B9" s="473"/>
      <c r="C9" s="42"/>
      <c r="D9" s="42"/>
      <c r="E9" s="43"/>
      <c r="F9" s="1"/>
    </row>
    <row r="10" spans="1:6" ht="12.75">
      <c r="A10" s="102" t="s">
        <v>213</v>
      </c>
      <c r="B10" s="473"/>
      <c r="C10" s="9">
        <f>SUM(B9:B10)</f>
        <v>0</v>
      </c>
      <c r="D10" s="42"/>
      <c r="E10" s="43"/>
      <c r="F10" s="1"/>
    </row>
    <row r="11" spans="1:6" ht="12.75">
      <c r="A11" s="102" t="s">
        <v>214</v>
      </c>
      <c r="B11" s="102"/>
      <c r="C11" s="102"/>
      <c r="D11" s="102"/>
      <c r="E11" s="85"/>
      <c r="F11" s="1"/>
    </row>
    <row r="12" spans="1:6" ht="12.75">
      <c r="A12" s="6" t="s">
        <v>215</v>
      </c>
      <c r="B12" s="473"/>
      <c r="C12" s="1"/>
      <c r="D12" s="1"/>
      <c r="E12" s="43"/>
      <c r="F12" s="1"/>
    </row>
    <row r="13" spans="1:6" ht="12.75">
      <c r="A13" s="6" t="s">
        <v>216</v>
      </c>
      <c r="B13" s="473"/>
      <c r="C13" s="9">
        <f>SUM(B12:B13)</f>
        <v>0</v>
      </c>
      <c r="D13" s="1"/>
      <c r="E13" s="43"/>
      <c r="F13" s="1"/>
    </row>
    <row r="14" spans="1:6" ht="12.75">
      <c r="A14" t="s">
        <v>217</v>
      </c>
      <c r="B14" s="1"/>
      <c r="C14" s="473"/>
      <c r="D14" s="1"/>
      <c r="E14" s="43"/>
      <c r="F14" s="1"/>
    </row>
    <row r="15" spans="1:6" ht="12.75">
      <c r="A15" s="76" t="s">
        <v>218</v>
      </c>
      <c r="B15" s="1"/>
      <c r="C15" s="1"/>
      <c r="D15" s="97">
        <f>C7-C10+C13-C14</f>
        <v>0</v>
      </c>
      <c r="E15" s="97">
        <f>D15</f>
        <v>0</v>
      </c>
      <c r="F15" s="1"/>
    </row>
    <row r="16" spans="1:6" ht="12.75">
      <c r="A16" t="s">
        <v>219</v>
      </c>
      <c r="B16" s="1"/>
      <c r="C16" s="1"/>
      <c r="D16" s="1"/>
      <c r="E16" s="43"/>
      <c r="F16" s="1"/>
    </row>
    <row r="17" spans="1:6" ht="12.75">
      <c r="A17" s="6" t="s">
        <v>220</v>
      </c>
      <c r="B17" s="1"/>
      <c r="C17" s="153">
        <f>'end bal'!M62</f>
        <v>0</v>
      </c>
      <c r="D17" s="1"/>
      <c r="E17" s="43"/>
      <c r="F17" s="1"/>
    </row>
    <row r="18" spans="1:6" ht="12.75">
      <c r="A18" s="6" t="s">
        <v>221</v>
      </c>
      <c r="B18" s="1"/>
      <c r="C18" s="153">
        <f>'beg bal'!M62</f>
        <v>0</v>
      </c>
      <c r="D18" s="1"/>
      <c r="E18" s="43"/>
      <c r="F18" s="1"/>
    </row>
    <row r="19" spans="1:6" ht="12.75">
      <c r="A19" s="76" t="s">
        <v>222</v>
      </c>
      <c r="B19" s="1"/>
      <c r="C19" s="1"/>
      <c r="D19" s="24" t="s">
        <v>68</v>
      </c>
      <c r="E19" s="9">
        <f>C17-C18</f>
        <v>0</v>
      </c>
      <c r="F19" s="1"/>
    </row>
    <row r="20" spans="1:6" ht="12.75">
      <c r="A20" t="s">
        <v>223</v>
      </c>
      <c r="B20" s="1"/>
      <c r="C20" s="1"/>
      <c r="D20" s="1"/>
      <c r="E20" s="43"/>
      <c r="F20" s="1"/>
    </row>
    <row r="21" spans="1:6" ht="12.75">
      <c r="A21" s="6" t="s">
        <v>510</v>
      </c>
      <c r="B21" s="1"/>
      <c r="C21" s="9">
        <f>'end bal'!M63</f>
        <v>0</v>
      </c>
      <c r="D21" s="1"/>
      <c r="E21" s="43"/>
      <c r="F21" s="1"/>
    </row>
    <row r="22" spans="1:6" ht="12.75">
      <c r="A22" s="6" t="s">
        <v>511</v>
      </c>
      <c r="B22" s="1"/>
      <c r="C22" s="485">
        <f>'beg bal'!M63</f>
        <v>0</v>
      </c>
      <c r="D22" s="1"/>
      <c r="E22" s="36"/>
      <c r="F22" s="1"/>
    </row>
    <row r="23" spans="1:6" ht="12.75">
      <c r="A23" s="76" t="s">
        <v>224</v>
      </c>
      <c r="B23" s="1"/>
      <c r="C23" s="1"/>
      <c r="D23" s="24" t="s">
        <v>68</v>
      </c>
      <c r="E23" s="98">
        <f>C21-C22</f>
        <v>0</v>
      </c>
      <c r="F23" s="1"/>
    </row>
    <row r="24" spans="1:6" ht="12.75">
      <c r="A24" s="2" t="s">
        <v>225</v>
      </c>
      <c r="B24" s="35"/>
      <c r="C24" s="35"/>
      <c r="D24" s="99">
        <f>SUM(D23,D19,D15,D5)</f>
        <v>0</v>
      </c>
      <c r="E24" s="99">
        <f>SUM(E23,E19,E15,E5)</f>
        <v>0</v>
      </c>
      <c r="F24" s="1"/>
    </row>
    <row r="25" spans="1:6" ht="13.5" thickBot="1">
      <c r="A25" t="s">
        <v>225</v>
      </c>
      <c r="B25" s="1"/>
      <c r="C25" s="1"/>
      <c r="D25" s="97">
        <f>'end bal'!L64</f>
        <v>0</v>
      </c>
      <c r="E25" s="97">
        <f>'end bal'!M64</f>
        <v>0</v>
      </c>
      <c r="F25" s="1"/>
    </row>
    <row r="26" spans="1:6" ht="13.5" thickBot="1">
      <c r="A26" s="121" t="s">
        <v>226</v>
      </c>
      <c r="B26" s="122"/>
      <c r="C26" s="122"/>
      <c r="D26" s="124"/>
      <c r="E26" s="125"/>
      <c r="F26" s="1"/>
    </row>
    <row r="27" spans="2:6" ht="12.75">
      <c r="B27" s="1"/>
      <c r="C27" s="1"/>
      <c r="D27" s="1"/>
      <c r="E27" s="101"/>
      <c r="F27" s="1"/>
    </row>
    <row r="28" spans="2:5" ht="12.75">
      <c r="B28" s="1"/>
      <c r="C28" s="1"/>
      <c r="D28" s="1"/>
      <c r="E28" s="17"/>
    </row>
    <row r="29" spans="2:5" ht="12.75">
      <c r="B29" s="1"/>
      <c r="C29" s="1"/>
      <c r="D29" s="1"/>
      <c r="E29" s="17"/>
    </row>
    <row r="30" spans="2:5" ht="12.75">
      <c r="B30" s="1"/>
      <c r="C30" s="1"/>
      <c r="D30" s="1"/>
      <c r="E30" s="17"/>
    </row>
    <row r="31" spans="2:5" ht="13.5" thickBot="1">
      <c r="B31" s="1"/>
      <c r="C31" s="1"/>
      <c r="D31" s="1"/>
      <c r="E31" s="32"/>
    </row>
    <row r="32" spans="1:5" ht="13.5" thickBot="1">
      <c r="A32" s="121" t="s">
        <v>227</v>
      </c>
      <c r="B32" s="122"/>
      <c r="C32" s="122"/>
      <c r="D32" s="122"/>
      <c r="E32" s="123"/>
    </row>
    <row r="33" spans="1:5" ht="12.75">
      <c r="A33" t="s">
        <v>574</v>
      </c>
      <c r="B33" s="1"/>
      <c r="C33" s="1"/>
      <c r="D33" s="56" t="s">
        <v>7</v>
      </c>
      <c r="E33" s="100" t="s">
        <v>8</v>
      </c>
    </row>
    <row r="34" spans="2:5" ht="12.75">
      <c r="B34" s="1"/>
      <c r="C34" s="1"/>
      <c r="D34" s="97">
        <f>D24-D25</f>
        <v>0</v>
      </c>
      <c r="E34" s="97">
        <f>E24-E25</f>
        <v>0</v>
      </c>
    </row>
    <row r="35" spans="1:5" ht="12.75">
      <c r="A35" t="s">
        <v>228</v>
      </c>
      <c r="B35" s="491"/>
      <c r="C35" s="1"/>
      <c r="D35" s="1"/>
      <c r="E35" s="43"/>
    </row>
    <row r="36" spans="1:5" ht="12.75">
      <c r="A36" t="s">
        <v>229</v>
      </c>
      <c r="B36" s="482"/>
      <c r="C36" s="1"/>
      <c r="D36" s="1"/>
      <c r="E36" s="43"/>
    </row>
    <row r="37" spans="1:5" ht="12.75">
      <c r="A37" t="s">
        <v>230</v>
      </c>
      <c r="B37" s="482"/>
      <c r="C37" s="1"/>
      <c r="D37" s="1"/>
      <c r="E37" s="43"/>
    </row>
    <row r="38" spans="1:5" ht="12.75">
      <c r="A38" t="s">
        <v>231</v>
      </c>
      <c r="B38" s="482"/>
      <c r="C38" s="1"/>
      <c r="D38" s="1"/>
      <c r="E38" s="43"/>
    </row>
    <row r="39" spans="1:5" ht="12.75">
      <c r="A39" t="s">
        <v>232</v>
      </c>
      <c r="B39" s="482"/>
      <c r="C39" s="1"/>
      <c r="D39" s="1"/>
      <c r="E39" s="43"/>
    </row>
    <row r="40" spans="1:5" ht="12.75">
      <c r="A40" t="s">
        <v>144</v>
      </c>
      <c r="B40" s="482"/>
      <c r="C40" s="1"/>
      <c r="D40" s="1"/>
      <c r="E40" s="43"/>
    </row>
    <row r="41" spans="1:5" ht="12.75">
      <c r="A41" s="75" t="s">
        <v>233</v>
      </c>
      <c r="B41" s="1"/>
      <c r="C41" s="1"/>
      <c r="D41" s="97">
        <f>D5-D24</f>
        <v>0</v>
      </c>
      <c r="E41" s="97">
        <f>E5-E24</f>
        <v>0</v>
      </c>
    </row>
    <row r="42" spans="1:5" ht="12.75">
      <c r="A42" s="2" t="s">
        <v>234</v>
      </c>
      <c r="B42" s="35"/>
      <c r="C42" s="35"/>
      <c r="D42" s="97">
        <f>D5-D25</f>
        <v>0</v>
      </c>
      <c r="E42" s="97">
        <f>E5-E25</f>
        <v>0</v>
      </c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</sheetData>
  <sheetProtection sheet="1" objects="1" scenarios="1"/>
  <printOptions/>
  <pageMargins left="0.75" right="0.75" top="1" bottom="1" header="0.5" footer="0.5"/>
  <pageSetup horizontalDpi="360" verticalDpi="360" orientation="portrait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7.28125" style="68" customWidth="1"/>
    <col min="2" max="3" width="9.140625" style="1" customWidth="1"/>
    <col min="4" max="4" width="12.28125" style="1" bestFit="1" customWidth="1"/>
  </cols>
  <sheetData>
    <row r="1" spans="1:4" ht="16.5" thickBot="1">
      <c r="A1" s="434" t="s">
        <v>101</v>
      </c>
      <c r="B1" s="435"/>
      <c r="C1" s="435"/>
      <c r="D1" s="436"/>
    </row>
    <row r="2" spans="2:4" ht="15">
      <c r="B2" s="547" t="s">
        <v>592</v>
      </c>
      <c r="C2" s="547"/>
      <c r="D2" s="73"/>
    </row>
    <row r="3" spans="1:4" ht="15">
      <c r="A3" s="78">
        <f>'beg bal'!B3</f>
        <v>0</v>
      </c>
      <c r="B3" s="333">
        <f>'beg bal'!G3</f>
        <v>0</v>
      </c>
      <c r="C3" s="333">
        <f>'end bal'!G3</f>
        <v>0</v>
      </c>
      <c r="D3" s="73"/>
    </row>
    <row r="4" spans="1:3" ht="13.5" thickBot="1">
      <c r="A4" s="334"/>
      <c r="B4" s="78"/>
      <c r="C4" s="78"/>
    </row>
    <row r="5" spans="1:4" ht="13.5" thickBot="1">
      <c r="A5" s="418" t="s">
        <v>102</v>
      </c>
      <c r="B5" s="419"/>
      <c r="C5" s="419"/>
      <c r="D5" s="420"/>
    </row>
    <row r="6" spans="1:4" ht="12.75">
      <c r="A6" s="90" t="s">
        <v>103</v>
      </c>
      <c r="B6" s="90"/>
      <c r="C6" s="90"/>
      <c r="D6" s="91"/>
    </row>
    <row r="7" spans="1:4" ht="12.75">
      <c r="A7" s="68" t="s">
        <v>470</v>
      </c>
      <c r="B7" s="484"/>
      <c r="C7"/>
      <c r="D7" s="17"/>
    </row>
    <row r="8" spans="1:4" ht="12.75">
      <c r="A8" s="68" t="s">
        <v>472</v>
      </c>
      <c r="B8" s="9">
        <f>'Sch. 16-20'!E3</f>
        <v>0</v>
      </c>
      <c r="C8"/>
      <c r="D8" s="17"/>
    </row>
    <row r="9" spans="1:4" ht="12.75">
      <c r="A9" s="68" t="s">
        <v>473</v>
      </c>
      <c r="B9" s="9">
        <f>'Sch. 16-20'!E4</f>
        <v>0</v>
      </c>
      <c r="C9" s="9">
        <f>SUM(B7:B9)</f>
        <v>0</v>
      </c>
      <c r="D9" s="25"/>
    </row>
    <row r="10" spans="1:4" ht="12.75">
      <c r="A10" s="6" t="s">
        <v>105</v>
      </c>
      <c r="B10" s="6"/>
      <c r="C10" s="6"/>
      <c r="D10" s="85"/>
    </row>
    <row r="11" spans="1:8" ht="12.75">
      <c r="A11" s="68" t="s">
        <v>470</v>
      </c>
      <c r="B11" s="484"/>
      <c r="C11"/>
      <c r="D11" s="17"/>
      <c r="H11" s="348"/>
    </row>
    <row r="12" spans="1:4" ht="12.75">
      <c r="A12" s="68" t="s">
        <v>471</v>
      </c>
      <c r="B12" s="9">
        <f>'Sch. 16-20'!E5</f>
        <v>0</v>
      </c>
      <c r="C12" s="9">
        <f>SUM(B11:B12)</f>
        <v>0</v>
      </c>
      <c r="D12" s="25"/>
    </row>
    <row r="13" spans="1:4" ht="12.75">
      <c r="A13" s="6" t="s">
        <v>575</v>
      </c>
      <c r="B13" s="85"/>
      <c r="C13" s="484"/>
      <c r="D13" s="25"/>
    </row>
    <row r="14" spans="1:4" ht="12.75">
      <c r="A14" s="6" t="s">
        <v>106</v>
      </c>
      <c r="B14" s="85"/>
      <c r="C14" s="484"/>
      <c r="D14" s="25"/>
    </row>
    <row r="15" spans="1:4" ht="12.75">
      <c r="A15" s="6" t="s">
        <v>107</v>
      </c>
      <c r="B15" s="85"/>
      <c r="C15" s="484"/>
      <c r="D15" s="25"/>
    </row>
    <row r="16" spans="1:4" ht="12.75">
      <c r="A16" s="68" t="s">
        <v>468</v>
      </c>
      <c r="B16" s="484"/>
      <c r="C16" s="25"/>
      <c r="D16" s="25"/>
    </row>
    <row r="17" spans="1:4" ht="12.75">
      <c r="A17" s="68" t="s">
        <v>469</v>
      </c>
      <c r="B17" s="484"/>
      <c r="C17" s="9">
        <f>SUM(B16:B17)</f>
        <v>0</v>
      </c>
      <c r="D17" s="25"/>
    </row>
    <row r="18" spans="1:4" ht="12.75">
      <c r="A18" s="6" t="s">
        <v>108</v>
      </c>
      <c r="B18" s="6"/>
      <c r="C18" s="6"/>
      <c r="D18" s="85"/>
    </row>
    <row r="19" spans="1:4" ht="12.75">
      <c r="A19" s="68" t="s">
        <v>466</v>
      </c>
      <c r="B19" s="484"/>
      <c r="C19"/>
      <c r="D19" s="17"/>
    </row>
    <row r="20" spans="1:4" ht="12.75">
      <c r="A20" s="68" t="s">
        <v>467</v>
      </c>
      <c r="B20" s="484"/>
      <c r="C20" s="9">
        <f>SUM(B19:B20)</f>
        <v>0</v>
      </c>
      <c r="D20" s="25"/>
    </row>
    <row r="21" spans="1:4" ht="12.75">
      <c r="A21" s="6" t="s">
        <v>109</v>
      </c>
      <c r="B21" s="85"/>
      <c r="C21" s="9">
        <f>'Sch. 16-20'!E6</f>
        <v>0</v>
      </c>
      <c r="D21" s="25"/>
    </row>
    <row r="22" spans="1:4" ht="12.75">
      <c r="A22" s="6" t="s">
        <v>110</v>
      </c>
      <c r="B22" s="85"/>
      <c r="C22" s="9">
        <f>'Sch. 16-20'!E15</f>
        <v>0</v>
      </c>
      <c r="D22" s="25"/>
    </row>
    <row r="23" spans="1:4" ht="12.75">
      <c r="A23" s="6" t="s">
        <v>111</v>
      </c>
      <c r="B23" s="6"/>
      <c r="C23" s="6"/>
      <c r="D23" s="85"/>
    </row>
    <row r="24" spans="1:4" ht="12.75">
      <c r="A24" s="68" t="s">
        <v>466</v>
      </c>
      <c r="B24" s="484"/>
      <c r="C24"/>
      <c r="D24" s="17"/>
    </row>
    <row r="25" spans="1:4" ht="12.75">
      <c r="A25" s="68" t="s">
        <v>467</v>
      </c>
      <c r="B25" s="484"/>
      <c r="C25" s="9">
        <f>SUM(B24:B25)</f>
        <v>0</v>
      </c>
      <c r="D25" s="25"/>
    </row>
    <row r="26" spans="1:4" ht="12.75">
      <c r="A26" s="76" t="s">
        <v>112</v>
      </c>
      <c r="B26" s="76"/>
      <c r="C26" s="93"/>
      <c r="D26" s="9">
        <f>SUM(C7:C25)</f>
        <v>0</v>
      </c>
    </row>
    <row r="27" spans="1:4" ht="12.75">
      <c r="A27" s="6" t="s">
        <v>113</v>
      </c>
      <c r="B27" s="6"/>
      <c r="C27" s="85"/>
      <c r="D27" s="484"/>
    </row>
    <row r="28" spans="1:4" ht="12.75">
      <c r="A28" s="6" t="s">
        <v>114</v>
      </c>
      <c r="B28" s="6"/>
      <c r="C28" s="85"/>
      <c r="D28" s="484"/>
    </row>
    <row r="29" spans="1:4" ht="13.5" thickBot="1">
      <c r="A29" s="92" t="s">
        <v>115</v>
      </c>
      <c r="B29" s="92"/>
      <c r="C29" s="86"/>
      <c r="D29" s="23">
        <f>D26-D27-D28</f>
        <v>0</v>
      </c>
    </row>
    <row r="30" spans="1:4" ht="12.75">
      <c r="A30" s="363"/>
      <c r="B30" s="363"/>
      <c r="C30" s="363"/>
      <c r="D30" s="364"/>
    </row>
    <row r="31" spans="1:4" ht="13.5" thickBot="1">
      <c r="A31" s="421" t="s">
        <v>116</v>
      </c>
      <c r="B31" s="422"/>
      <c r="C31" s="422"/>
      <c r="D31" s="422"/>
    </row>
    <row r="32" spans="1:4" ht="12.75">
      <c r="A32" s="102" t="s">
        <v>117</v>
      </c>
      <c r="B32" s="85"/>
      <c r="C32" s="27">
        <f>'Sch. 16-20'!D28</f>
        <v>0</v>
      </c>
      <c r="D32" s="25"/>
    </row>
    <row r="33" spans="1:4" ht="12.75">
      <c r="A33" s="6" t="s">
        <v>118</v>
      </c>
      <c r="B33" s="6"/>
      <c r="C33" s="6"/>
      <c r="D33" s="85"/>
    </row>
    <row r="34" spans="1:4" ht="12.75">
      <c r="A34" s="68" t="s">
        <v>119</v>
      </c>
      <c r="B34" s="9">
        <f>'Sch. 16-20'!E34</f>
        <v>0</v>
      </c>
      <c r="C34"/>
      <c r="D34" s="17"/>
    </row>
    <row r="35" spans="1:4" ht="12.75">
      <c r="A35" s="68" t="s">
        <v>120</v>
      </c>
      <c r="B35" s="9">
        <f>'Sch. 16-20'!E38</f>
        <v>0</v>
      </c>
      <c r="C35" s="9">
        <f>SUM(B34:B35)</f>
        <v>0</v>
      </c>
      <c r="D35" s="25"/>
    </row>
    <row r="36" spans="1:4" ht="12.75">
      <c r="A36" s="6" t="s">
        <v>121</v>
      </c>
      <c r="B36" s="6"/>
      <c r="C36" s="6"/>
      <c r="D36" s="85"/>
    </row>
    <row r="37" spans="1:4" ht="12.75">
      <c r="A37" s="68" t="s">
        <v>122</v>
      </c>
      <c r="B37" s="484"/>
      <c r="C37"/>
      <c r="D37" s="17"/>
    </row>
    <row r="38" spans="1:4" ht="12.75">
      <c r="A38" s="68" t="s">
        <v>123</v>
      </c>
      <c r="B38" s="484"/>
      <c r="C38"/>
      <c r="D38" s="17"/>
    </row>
    <row r="39" spans="1:4" ht="12.75">
      <c r="A39" s="68" t="s">
        <v>576</v>
      </c>
      <c r="B39" s="484"/>
      <c r="C39" s="9">
        <f>SUM(B37:B39)</f>
        <v>0</v>
      </c>
      <c r="D39" s="25"/>
    </row>
    <row r="40" spans="1:4" ht="12.75">
      <c r="A40" s="6" t="s">
        <v>124</v>
      </c>
      <c r="B40" s="6"/>
      <c r="C40" s="85"/>
      <c r="D40" s="97">
        <f>SUM(C32,C35,C39)</f>
        <v>0</v>
      </c>
    </row>
    <row r="41" spans="1:4" ht="12.75">
      <c r="A41" s="6" t="s">
        <v>125</v>
      </c>
      <c r="B41" s="6"/>
      <c r="C41" s="6"/>
      <c r="D41" s="85"/>
    </row>
    <row r="42" spans="1:4" ht="12.75">
      <c r="A42" s="6" t="s">
        <v>126</v>
      </c>
      <c r="B42" s="85"/>
      <c r="C42" s="9">
        <f>'Sch. 16-20'!E42</f>
        <v>0</v>
      </c>
      <c r="D42" s="25"/>
    </row>
    <row r="43" spans="1:4" ht="12.75">
      <c r="A43" s="6" t="s">
        <v>127</v>
      </c>
      <c r="B43" s="85"/>
      <c r="C43" s="27">
        <f>'Sch. 16-20'!E46</f>
        <v>0</v>
      </c>
      <c r="D43" s="97">
        <f>SUM(C42:C43)</f>
        <v>0</v>
      </c>
    </row>
    <row r="44" spans="1:4" ht="12.75">
      <c r="A44" s="76" t="s">
        <v>128</v>
      </c>
      <c r="B44" s="76"/>
      <c r="C44" s="93"/>
      <c r="D44" s="97">
        <f>D29-D40-D43</f>
        <v>0</v>
      </c>
    </row>
    <row r="45" spans="1:4" ht="12.75">
      <c r="A45" s="6" t="s">
        <v>129</v>
      </c>
      <c r="B45" s="6"/>
      <c r="C45" s="6"/>
      <c r="D45" s="85"/>
    </row>
    <row r="46" spans="1:4" ht="12.75">
      <c r="A46" s="6" t="s">
        <v>130</v>
      </c>
      <c r="B46" s="85"/>
      <c r="C46" s="9">
        <f>'Sch. 21-26'!E7</f>
        <v>0</v>
      </c>
      <c r="D46" s="43"/>
    </row>
    <row r="47" spans="1:4" ht="12.75">
      <c r="A47" s="6" t="s">
        <v>131</v>
      </c>
      <c r="B47" s="85"/>
      <c r="C47" s="9">
        <f>'Sch. 21-26'!E13</f>
        <v>0</v>
      </c>
      <c r="D47" s="43"/>
    </row>
    <row r="48" spans="1:4" ht="13.5" thickBot="1">
      <c r="A48" s="6" t="s">
        <v>132</v>
      </c>
      <c r="B48" s="85"/>
      <c r="C48" s="9">
        <f>'Sch. 21-26'!E20</f>
        <v>0</v>
      </c>
      <c r="D48" s="98">
        <f>SUM(C46:C48)</f>
        <v>0</v>
      </c>
    </row>
    <row r="49" spans="1:4" ht="13.5" thickBot="1">
      <c r="A49" s="346" t="s">
        <v>133</v>
      </c>
      <c r="B49" s="346"/>
      <c r="C49" s="346"/>
      <c r="D49" s="347">
        <f>SUM(D44,D48)</f>
        <v>0</v>
      </c>
    </row>
    <row r="50" spans="1:4" ht="12.75">
      <c r="A50" s="367"/>
      <c r="B50" s="367"/>
      <c r="C50" s="367"/>
      <c r="D50" s="368"/>
    </row>
    <row r="51" spans="1:4" ht="13.5" thickBot="1">
      <c r="A51" s="421" t="s">
        <v>134</v>
      </c>
      <c r="B51" s="423"/>
      <c r="C51" s="423"/>
      <c r="D51" s="423"/>
    </row>
    <row r="52" spans="1:4" ht="12.75">
      <c r="A52" s="102" t="s">
        <v>135</v>
      </c>
      <c r="B52" s="102"/>
      <c r="C52" s="102"/>
      <c r="D52" s="85"/>
    </row>
    <row r="53" spans="1:4" ht="12.75">
      <c r="A53" s="68" t="s">
        <v>136</v>
      </c>
      <c r="B53" s="484"/>
      <c r="C53"/>
      <c r="D53" s="43"/>
    </row>
    <row r="54" spans="1:4" ht="12.75">
      <c r="A54" s="68" t="s">
        <v>137</v>
      </c>
      <c r="B54" s="484"/>
      <c r="C54" s="9">
        <f>SUM(B53:B54)</f>
        <v>0</v>
      </c>
      <c r="D54" s="43"/>
    </row>
    <row r="55" spans="1:4" ht="12.75">
      <c r="A55" s="6" t="s">
        <v>138</v>
      </c>
      <c r="B55" s="6"/>
      <c r="C55" s="6"/>
      <c r="D55" s="85"/>
    </row>
    <row r="56" spans="1:4" ht="12.75">
      <c r="A56" s="68" t="s">
        <v>577</v>
      </c>
      <c r="B56" s="484"/>
      <c r="C56"/>
      <c r="D56" s="17"/>
    </row>
    <row r="57" spans="1:4" ht="12.75">
      <c r="A57" s="68" t="s">
        <v>139</v>
      </c>
      <c r="B57" s="484"/>
      <c r="C57" s="9">
        <f>SUM(B56:B57)</f>
        <v>0</v>
      </c>
      <c r="D57" s="43"/>
    </row>
    <row r="58" spans="1:4" ht="12.75">
      <c r="A58" s="6" t="s">
        <v>140</v>
      </c>
      <c r="B58" s="85"/>
      <c r="C58" s="9">
        <f>'Sch. 16-20'!E7</f>
        <v>0</v>
      </c>
      <c r="D58" s="43"/>
    </row>
    <row r="59" spans="1:4" ht="12.75">
      <c r="A59" s="6" t="s">
        <v>141</v>
      </c>
      <c r="B59" s="85"/>
      <c r="C59" s="484"/>
      <c r="D59" s="43"/>
    </row>
    <row r="60" spans="1:4" ht="12.75">
      <c r="A60" s="6" t="s">
        <v>142</v>
      </c>
      <c r="B60" s="85"/>
      <c r="C60" s="9">
        <f>'Sch. 21-26'!E27</f>
        <v>0</v>
      </c>
      <c r="D60" s="43"/>
    </row>
    <row r="61" spans="1:4" ht="12.75">
      <c r="A61" s="6" t="s">
        <v>143</v>
      </c>
      <c r="B61" s="85"/>
      <c r="C61" s="9">
        <f>'Sch. 21-26'!E33</f>
        <v>0</v>
      </c>
      <c r="D61" s="43"/>
    </row>
    <row r="62" spans="1:4" ht="12.75">
      <c r="A62" s="6" t="s">
        <v>144</v>
      </c>
      <c r="B62" s="6"/>
      <c r="C62" s="6"/>
      <c r="D62" s="85"/>
    </row>
    <row r="63" spans="1:4" ht="12.75">
      <c r="A63" s="6" t="s">
        <v>145</v>
      </c>
      <c r="B63" s="484"/>
      <c r="C63"/>
      <c r="D63" s="17"/>
    </row>
    <row r="64" spans="1:4" ht="12.75">
      <c r="A64" s="68" t="s">
        <v>146</v>
      </c>
      <c r="B64" s="484"/>
      <c r="C64" s="9">
        <f>SUM(A63:B64)</f>
        <v>0</v>
      </c>
      <c r="D64" s="43"/>
    </row>
    <row r="65" spans="1:4" ht="13.5" thickBot="1">
      <c r="A65" s="92" t="s">
        <v>594</v>
      </c>
      <c r="B65" s="92"/>
      <c r="C65" s="86"/>
      <c r="D65" s="64">
        <f>SUM(C54,C57:C64)</f>
        <v>0</v>
      </c>
    </row>
    <row r="66" spans="1:4" ht="12.75">
      <c r="A66" s="363"/>
      <c r="B66" s="363"/>
      <c r="C66" s="93"/>
      <c r="D66" s="365"/>
    </row>
    <row r="67" spans="1:4" ht="13.5" thickBot="1">
      <c r="A67" s="190" t="s">
        <v>147</v>
      </c>
      <c r="B67" s="366"/>
      <c r="C67" s="366"/>
      <c r="D67" s="366"/>
    </row>
    <row r="68" spans="1:4" ht="12.75">
      <c r="A68" s="363" t="s">
        <v>148</v>
      </c>
      <c r="B68" s="363"/>
      <c r="C68" s="93"/>
      <c r="D68" s="64">
        <f>D65+D49</f>
        <v>0</v>
      </c>
    </row>
    <row r="69" spans="1:4" ht="12.75">
      <c r="A69" s="6" t="s">
        <v>149</v>
      </c>
      <c r="B69" s="6"/>
      <c r="C69" s="6"/>
      <c r="D69" s="85"/>
    </row>
    <row r="70" spans="1:4" ht="12.75">
      <c r="A70" s="68" t="s">
        <v>150</v>
      </c>
      <c r="B70" s="9">
        <f>'Sch. 21-26'!E37</f>
        <v>0</v>
      </c>
      <c r="C70" s="25"/>
      <c r="D70" s="43"/>
    </row>
    <row r="71" spans="1:4" ht="12.75">
      <c r="A71" s="68" t="s">
        <v>151</v>
      </c>
      <c r="B71" s="9">
        <f>'Sch. 21-26'!E43</f>
        <v>0</v>
      </c>
      <c r="C71" s="9">
        <f>SUM(B70:B71)</f>
        <v>0</v>
      </c>
      <c r="D71" s="43"/>
    </row>
    <row r="72" spans="1:4" ht="13.5" thickBot="1">
      <c r="A72" s="6" t="s">
        <v>152</v>
      </c>
      <c r="B72" s="85"/>
      <c r="C72" s="484"/>
      <c r="D72" s="43"/>
    </row>
    <row r="73" spans="1:4" ht="13.5" thickBot="1">
      <c r="A73" s="88" t="s">
        <v>153</v>
      </c>
      <c r="B73" s="88"/>
      <c r="C73" s="89"/>
      <c r="D73" s="347">
        <f>SUM((D68-C71),C72)</f>
        <v>0</v>
      </c>
    </row>
  </sheetData>
  <sheetProtection sheet="1" objects="1" scenarios="1"/>
  <mergeCells count="1">
    <mergeCell ref="B2:C2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.28125" style="0" customWidth="1"/>
    <col min="2" max="2" width="4.421875" style="0" customWidth="1"/>
    <col min="3" max="3" width="12.00390625" style="0" customWidth="1"/>
    <col min="4" max="4" width="25.00390625" style="0" customWidth="1"/>
  </cols>
  <sheetData>
    <row r="1" spans="1:8" ht="20.25">
      <c r="A1" s="149" t="s">
        <v>595</v>
      </c>
      <c r="B1" s="134"/>
      <c r="C1" s="134"/>
      <c r="D1" s="134"/>
      <c r="E1" s="134"/>
      <c r="F1" s="134"/>
      <c r="G1" s="134"/>
      <c r="H1" s="134"/>
    </row>
    <row r="2" ht="12.75">
      <c r="A2" s="488" t="s">
        <v>479</v>
      </c>
    </row>
    <row r="3" spans="2:6" ht="12.75">
      <c r="B3" t="s">
        <v>475</v>
      </c>
      <c r="D3" t="s">
        <v>104</v>
      </c>
      <c r="E3" s="456"/>
      <c r="F3" s="16"/>
    </row>
    <row r="4" spans="4:6" ht="12.75">
      <c r="D4" t="s">
        <v>477</v>
      </c>
      <c r="E4" s="369">
        <f>'Sch. 16-20'!E5</f>
        <v>0</v>
      </c>
      <c r="F4" s="370">
        <f>E3+E4</f>
        <v>0</v>
      </c>
    </row>
    <row r="5" spans="2:6" ht="12.75">
      <c r="B5" t="s">
        <v>476</v>
      </c>
      <c r="D5" t="s">
        <v>104</v>
      </c>
      <c r="E5" s="456"/>
      <c r="F5" s="14"/>
    </row>
    <row r="6" spans="4:6" ht="12.75">
      <c r="D6" t="s">
        <v>478</v>
      </c>
      <c r="E6" s="369">
        <f>'Sch. 16-20'!E3</f>
        <v>0</v>
      </c>
      <c r="F6" s="370">
        <f>E5+E6</f>
        <v>0</v>
      </c>
    </row>
    <row r="7" spans="2:6" ht="12.75">
      <c r="B7" t="s">
        <v>474</v>
      </c>
      <c r="D7" t="s">
        <v>104</v>
      </c>
      <c r="E7" s="456"/>
      <c r="F7" s="14"/>
    </row>
    <row r="8" spans="4:6" ht="12.75">
      <c r="D8" t="s">
        <v>478</v>
      </c>
      <c r="E8" s="369">
        <f>'Sch. 16-20'!E4</f>
        <v>0</v>
      </c>
      <c r="F8" s="370">
        <f>E7+E8</f>
        <v>0</v>
      </c>
    </row>
    <row r="9" spans="2:6" ht="12.75">
      <c r="B9" t="s">
        <v>481</v>
      </c>
      <c r="F9" s="456"/>
    </row>
    <row r="10" spans="2:6" ht="12.75">
      <c r="B10" t="s">
        <v>160</v>
      </c>
      <c r="F10" s="456"/>
    </row>
    <row r="11" spans="2:6" ht="12.75">
      <c r="B11" t="s">
        <v>482</v>
      </c>
      <c r="F11" s="456"/>
    </row>
    <row r="12" spans="2:6" ht="12.75">
      <c r="B12" t="s">
        <v>162</v>
      </c>
      <c r="F12" s="456"/>
    </row>
    <row r="13" spans="2:6" ht="12.75">
      <c r="B13" t="s">
        <v>493</v>
      </c>
      <c r="F13" s="369">
        <f>'Sch. 16-20'!E15</f>
        <v>0</v>
      </c>
    </row>
    <row r="14" spans="2:6" ht="12.75">
      <c r="B14" t="s">
        <v>483</v>
      </c>
      <c r="F14" s="456"/>
    </row>
    <row r="15" spans="2:6" ht="12.75">
      <c r="B15" t="s">
        <v>492</v>
      </c>
      <c r="F15" s="369">
        <f>'Sch. 16-20'!E6</f>
        <v>0</v>
      </c>
    </row>
    <row r="16" spans="2:6" ht="12.75">
      <c r="B16" t="s">
        <v>484</v>
      </c>
      <c r="F16" s="456"/>
    </row>
    <row r="17" spans="2:6" ht="12.75">
      <c r="B17" t="s">
        <v>485</v>
      </c>
      <c r="F17" s="456"/>
    </row>
    <row r="18" spans="2:6" ht="12.75">
      <c r="B18" t="s">
        <v>486</v>
      </c>
      <c r="F18" s="456"/>
    </row>
    <row r="19" spans="2:6" ht="13.5" thickBot="1">
      <c r="B19" s="75" t="s">
        <v>115</v>
      </c>
      <c r="F19" s="371">
        <f>SUM(F4:F15)-SUM(F16:F18)</f>
        <v>0</v>
      </c>
    </row>
    <row r="20" ht="13.5" thickTop="1"/>
    <row r="21" ht="12.75">
      <c r="A21" s="75" t="s">
        <v>480</v>
      </c>
    </row>
    <row r="22" spans="2:6" ht="12.75">
      <c r="B22" t="s">
        <v>440</v>
      </c>
      <c r="F22" s="370">
        <f>'Sch. 16-20'!D28</f>
        <v>0</v>
      </c>
    </row>
    <row r="23" spans="2:6" ht="12.75">
      <c r="B23" t="s">
        <v>487</v>
      </c>
      <c r="F23" s="369">
        <f>'Sch. 16-20'!E34</f>
        <v>0</v>
      </c>
    </row>
    <row r="24" spans="2:6" ht="12.75">
      <c r="B24" t="s">
        <v>488</v>
      </c>
      <c r="F24" s="369">
        <f>'Sch. 16-20'!E38</f>
        <v>0</v>
      </c>
    </row>
    <row r="25" spans="2:6" ht="12.75">
      <c r="B25" t="s">
        <v>489</v>
      </c>
      <c r="F25" s="369">
        <f>F22-F23+F24</f>
        <v>0</v>
      </c>
    </row>
    <row r="26" spans="2:6" ht="12.75">
      <c r="B26" t="s">
        <v>490</v>
      </c>
      <c r="F26" s="369">
        <f>F19-F25</f>
        <v>0</v>
      </c>
    </row>
    <row r="27" spans="2:6" ht="12.75">
      <c r="B27" t="s">
        <v>491</v>
      </c>
      <c r="F27" s="369">
        <f>'Sch. 16-20'!E47</f>
        <v>0</v>
      </c>
    </row>
    <row r="28" spans="2:6" ht="12.75">
      <c r="B28" t="s">
        <v>578</v>
      </c>
      <c r="F28" s="369">
        <f>'Sch. 21-26'!E13+'Sch. 21-26'!E20</f>
        <v>0</v>
      </c>
    </row>
    <row r="29" spans="2:6" ht="12.75">
      <c r="B29" t="s">
        <v>501</v>
      </c>
      <c r="F29" s="369">
        <f>F26-F27+F28</f>
        <v>0</v>
      </c>
    </row>
    <row r="30" spans="2:5" ht="12.75">
      <c r="B30" t="s">
        <v>429</v>
      </c>
      <c r="D30" t="s">
        <v>122</v>
      </c>
      <c r="E30" s="456"/>
    </row>
    <row r="31" spans="4:5" ht="12.75">
      <c r="D31" t="s">
        <v>123</v>
      </c>
      <c r="E31" s="456"/>
    </row>
    <row r="32" spans="4:6" ht="12.75">
      <c r="D32" t="s">
        <v>494</v>
      </c>
      <c r="E32" s="456"/>
      <c r="F32" s="370">
        <f>SUM(E30:E32)</f>
        <v>0</v>
      </c>
    </row>
    <row r="34" spans="2:6" ht="12.75">
      <c r="B34" s="150" t="s">
        <v>502</v>
      </c>
      <c r="F34" s="370">
        <f>F29-F32</f>
        <v>0</v>
      </c>
    </row>
    <row r="36" ht="12.75">
      <c r="A36" t="s">
        <v>134</v>
      </c>
    </row>
    <row r="37" spans="2:6" ht="12.75">
      <c r="B37" t="s">
        <v>503</v>
      </c>
      <c r="F37" s="456"/>
    </row>
    <row r="38" spans="2:6" ht="12.75">
      <c r="B38" t="s">
        <v>579</v>
      </c>
      <c r="F38" s="456"/>
    </row>
    <row r="39" spans="2:6" ht="12.75">
      <c r="B39" t="s">
        <v>496</v>
      </c>
      <c r="F39" s="456"/>
    </row>
    <row r="40" spans="2:6" ht="12.75">
      <c r="B40" t="s">
        <v>497</v>
      </c>
      <c r="F40" s="370">
        <f>'Sch. 21-26'!E27</f>
        <v>0</v>
      </c>
    </row>
    <row r="41" spans="2:6" ht="12.75">
      <c r="B41" t="s">
        <v>498</v>
      </c>
      <c r="F41" s="456"/>
    </row>
    <row r="42" spans="2:6" ht="12.75">
      <c r="B42" t="s">
        <v>499</v>
      </c>
      <c r="F42" s="456"/>
    </row>
    <row r="43" spans="2:6" ht="12.75">
      <c r="B43" t="s">
        <v>25</v>
      </c>
      <c r="F43" s="456"/>
    </row>
    <row r="44" spans="2:6" ht="12.75">
      <c r="B44" t="s">
        <v>500</v>
      </c>
      <c r="F44" s="370">
        <f>SUM(F37:F43)</f>
        <v>0</v>
      </c>
    </row>
    <row r="46" spans="2:6" ht="12.75">
      <c r="B46" t="s">
        <v>504</v>
      </c>
      <c r="F46" s="370">
        <f>F34+F44</f>
        <v>0</v>
      </c>
    </row>
    <row r="47" spans="2:6" ht="12.75">
      <c r="B47" t="s">
        <v>580</v>
      </c>
      <c r="F47" s="456"/>
    </row>
    <row r="48" spans="2:6" ht="12.75">
      <c r="B48" t="s">
        <v>505</v>
      </c>
      <c r="F48" s="370">
        <f>F46-F47</f>
        <v>0</v>
      </c>
    </row>
    <row r="49" spans="2:6" ht="12.75">
      <c r="B49" t="s">
        <v>507</v>
      </c>
      <c r="F49" s="456"/>
    </row>
    <row r="51" spans="2:6" ht="12.75">
      <c r="B51" t="s">
        <v>506</v>
      </c>
      <c r="F51" s="370">
        <f>F48+F49</f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6"/>
  <sheetViews>
    <sheetView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12.140625" style="0" customWidth="1"/>
    <col min="2" max="2" width="4.421875" style="0" customWidth="1"/>
    <col min="6" max="7" width="13.421875" style="0" bestFit="1" customWidth="1"/>
    <col min="8" max="8" width="2.7109375" style="0" customWidth="1"/>
    <col min="11" max="11" width="9.7109375" style="0" customWidth="1"/>
    <col min="12" max="12" width="13.28125" style="0" customWidth="1"/>
    <col min="13" max="13" width="13.57421875" style="0" customWidth="1"/>
  </cols>
  <sheetData>
    <row r="1" spans="1:13" ht="16.5" thickBot="1">
      <c r="A1" s="338" t="s">
        <v>528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40"/>
    </row>
    <row r="2" spans="1:13" ht="15.75">
      <c r="A2" s="354"/>
      <c r="B2" s="355"/>
      <c r="C2" s="355"/>
      <c r="D2" s="355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15">
      <c r="A3" s="76" t="s">
        <v>0</v>
      </c>
      <c r="B3" s="548"/>
      <c r="C3" s="548"/>
      <c r="D3" s="548"/>
      <c r="E3" s="76" t="s">
        <v>508</v>
      </c>
      <c r="F3" s="76"/>
      <c r="G3" s="464"/>
      <c r="H3" s="96"/>
      <c r="I3" s="73"/>
      <c r="J3" s="73"/>
      <c r="K3" s="73"/>
      <c r="L3" s="73"/>
      <c r="M3" s="73"/>
    </row>
    <row r="4" spans="1:8" ht="13.5" thickBot="1">
      <c r="A4" s="75" t="s">
        <v>2</v>
      </c>
      <c r="B4" s="549"/>
      <c r="C4" s="549"/>
      <c r="D4" s="549"/>
      <c r="E4" s="76" t="s">
        <v>3</v>
      </c>
      <c r="G4" s="465"/>
      <c r="H4" s="87"/>
    </row>
    <row r="5" spans="1:13" ht="13.5" thickBot="1">
      <c r="A5" s="390" t="s">
        <v>4</v>
      </c>
      <c r="B5" s="372"/>
      <c r="C5" s="372"/>
      <c r="D5" s="372"/>
      <c r="E5" s="372"/>
      <c r="F5" s="372"/>
      <c r="G5" s="372"/>
      <c r="H5" s="337"/>
      <c r="I5" s="373" t="s">
        <v>5</v>
      </c>
      <c r="J5" s="373"/>
      <c r="K5" s="373"/>
      <c r="L5" s="373"/>
      <c r="M5" s="374"/>
    </row>
    <row r="6" spans="1:13" ht="12.75">
      <c r="A6" s="2" t="s">
        <v>6</v>
      </c>
      <c r="B6" s="2"/>
      <c r="C6" s="3"/>
      <c r="D6" s="3"/>
      <c r="E6" s="3"/>
      <c r="F6" s="45" t="s">
        <v>7</v>
      </c>
      <c r="G6" s="45" t="s">
        <v>8</v>
      </c>
      <c r="H6" s="4"/>
      <c r="I6" s="2" t="s">
        <v>9</v>
      </c>
      <c r="J6" s="2"/>
      <c r="K6" s="2"/>
      <c r="L6" s="3"/>
      <c r="M6" s="3"/>
    </row>
    <row r="7" spans="1:13" ht="12.75">
      <c r="A7" t="s">
        <v>10</v>
      </c>
      <c r="F7" s="481"/>
      <c r="G7" s="440">
        <f>F7</f>
        <v>0</v>
      </c>
      <c r="H7" s="23">
        <v>1</v>
      </c>
      <c r="I7" t="s">
        <v>11</v>
      </c>
      <c r="M7" s="23"/>
    </row>
    <row r="8" spans="1:13" ht="12.75">
      <c r="A8" t="s">
        <v>12</v>
      </c>
      <c r="F8" s="440"/>
      <c r="G8" s="440">
        <f>F8</f>
        <v>0</v>
      </c>
      <c r="H8" s="25">
        <v>2</v>
      </c>
      <c r="I8" t="s">
        <v>13</v>
      </c>
      <c r="J8" s="467"/>
      <c r="K8" t="s">
        <v>14</v>
      </c>
      <c r="L8" s="467"/>
      <c r="M8" s="25"/>
    </row>
    <row r="9" spans="1:13" ht="12.75">
      <c r="A9" t="s">
        <v>15</v>
      </c>
      <c r="F9" s="25">
        <f>'Sch. 1-5,11'!C17</f>
        <v>0</v>
      </c>
      <c r="G9" s="42">
        <f>'Sch. 1-5,11'!D17</f>
        <v>0</v>
      </c>
      <c r="H9" s="25">
        <v>3</v>
      </c>
      <c r="I9" t="s">
        <v>16</v>
      </c>
      <c r="J9" s="467"/>
      <c r="K9" t="s">
        <v>17</v>
      </c>
      <c r="L9" s="467"/>
      <c r="M9" s="25"/>
    </row>
    <row r="10" spans="1:13" ht="12.75">
      <c r="A10" t="s">
        <v>18</v>
      </c>
      <c r="F10" s="440"/>
      <c r="G10" s="440">
        <f>F10</f>
        <v>0</v>
      </c>
      <c r="H10" s="25">
        <v>4</v>
      </c>
      <c r="I10" t="s">
        <v>19</v>
      </c>
      <c r="J10" s="467"/>
      <c r="K10" t="s">
        <v>20</v>
      </c>
      <c r="L10" s="467"/>
      <c r="M10" s="25"/>
    </row>
    <row r="11" spans="1:13" ht="12.75">
      <c r="A11" t="s">
        <v>21</v>
      </c>
      <c r="F11" s="52"/>
      <c r="G11" s="54"/>
      <c r="H11" s="25">
        <v>5</v>
      </c>
      <c r="I11" t="s">
        <v>22</v>
      </c>
      <c r="J11" s="467"/>
      <c r="K11" t="s">
        <v>23</v>
      </c>
      <c r="L11" s="467"/>
      <c r="M11" s="25"/>
    </row>
    <row r="12" spans="1:13" ht="12.75">
      <c r="A12" s="5" t="s">
        <v>24</v>
      </c>
      <c r="F12" s="440"/>
      <c r="G12" s="440">
        <f>F12</f>
        <v>0</v>
      </c>
      <c r="H12" s="25">
        <v>6</v>
      </c>
      <c r="I12" t="s">
        <v>25</v>
      </c>
      <c r="J12" s="467"/>
      <c r="M12" s="25">
        <f>SUM(J8+J9+J10+J11+L8+L9+L10+L11+J12)</f>
        <v>0</v>
      </c>
    </row>
    <row r="13" spans="1:13" ht="12.75">
      <c r="A13" s="5" t="s">
        <v>25</v>
      </c>
      <c r="F13" s="440"/>
      <c r="G13" s="440"/>
      <c r="H13" s="25">
        <v>7</v>
      </c>
      <c r="I13" t="s">
        <v>26</v>
      </c>
      <c r="M13" s="442"/>
    </row>
    <row r="14" spans="1:13" ht="12.75">
      <c r="A14" t="s">
        <v>27</v>
      </c>
      <c r="F14" s="52"/>
      <c r="G14" s="54"/>
      <c r="H14" s="25">
        <v>8</v>
      </c>
      <c r="I14" t="s">
        <v>28</v>
      </c>
      <c r="M14" s="52"/>
    </row>
    <row r="15" spans="1:13" ht="12.75">
      <c r="A15" s="6" t="s">
        <v>29</v>
      </c>
      <c r="F15" s="9">
        <f>'Sch. 1-5,11'!I111</f>
        <v>0</v>
      </c>
      <c r="G15" s="9">
        <f>'Sch. 1-5,11'!I111</f>
        <v>0</v>
      </c>
      <c r="H15" s="25">
        <v>9</v>
      </c>
      <c r="I15" t="s">
        <v>509</v>
      </c>
      <c r="J15" s="482"/>
      <c r="M15" s="440"/>
    </row>
    <row r="16" spans="1:13" ht="12.75">
      <c r="A16" s="6" t="s">
        <v>30</v>
      </c>
      <c r="F16" s="9">
        <f>'Sch. 1-5,11'!H111</f>
        <v>0</v>
      </c>
      <c r="G16" s="9">
        <f>'Sch. 1-5,11'!H111</f>
        <v>0</v>
      </c>
      <c r="H16" s="25">
        <v>10</v>
      </c>
      <c r="J16" s="482"/>
      <c r="M16" s="440"/>
    </row>
    <row r="17" spans="1:13" ht="12.75">
      <c r="A17" t="s">
        <v>542</v>
      </c>
      <c r="F17" s="25"/>
      <c r="G17" s="42"/>
      <c r="H17" s="25">
        <v>11</v>
      </c>
      <c r="J17" s="482"/>
      <c r="M17" s="440"/>
    </row>
    <row r="18" spans="1:13" ht="12.75">
      <c r="A18" s="7" t="s">
        <v>32</v>
      </c>
      <c r="B18" s="7" t="s">
        <v>33</v>
      </c>
      <c r="C18" s="7" t="s">
        <v>34</v>
      </c>
      <c r="D18" s="7" t="s">
        <v>35</v>
      </c>
      <c r="E18" s="11" t="s">
        <v>36</v>
      </c>
      <c r="F18" s="25"/>
      <c r="G18" s="42"/>
      <c r="H18" s="25">
        <v>12</v>
      </c>
      <c r="I18" t="s">
        <v>37</v>
      </c>
      <c r="M18" s="52"/>
    </row>
    <row r="19" spans="1:13" ht="12.75">
      <c r="A19" s="533"/>
      <c r="B19" s="473"/>
      <c r="C19" s="473"/>
      <c r="D19" s="473"/>
      <c r="E19" s="473">
        <f>D19*B19</f>
        <v>0</v>
      </c>
      <c r="F19" s="25"/>
      <c r="G19" s="42"/>
      <c r="H19" s="25">
        <v>13</v>
      </c>
      <c r="I19" s="6" t="s">
        <v>38</v>
      </c>
      <c r="M19" s="25"/>
    </row>
    <row r="20" spans="1:13" ht="12.75">
      <c r="A20" s="533"/>
      <c r="B20" s="473"/>
      <c r="C20" s="473"/>
      <c r="D20" s="473"/>
      <c r="E20" s="473">
        <f aca="true" t="shared" si="0" ref="E20:E28">D20*B20</f>
        <v>0</v>
      </c>
      <c r="F20" s="25"/>
      <c r="G20" s="42"/>
      <c r="H20" s="25">
        <v>14</v>
      </c>
      <c r="J20" s="482"/>
      <c r="M20" s="440"/>
    </row>
    <row r="21" spans="1:13" ht="12.75">
      <c r="A21" s="533"/>
      <c r="B21" s="473"/>
      <c r="C21" s="473"/>
      <c r="D21" s="473"/>
      <c r="E21" s="473">
        <f t="shared" si="0"/>
        <v>0</v>
      </c>
      <c r="F21" s="25"/>
      <c r="G21" s="42"/>
      <c r="H21" s="25">
        <v>15</v>
      </c>
      <c r="J21" s="482"/>
      <c r="M21" s="440"/>
    </row>
    <row r="22" spans="1:13" ht="12.75">
      <c r="A22" s="533"/>
      <c r="B22" s="473"/>
      <c r="C22" s="473"/>
      <c r="D22" s="473"/>
      <c r="E22" s="473">
        <f t="shared" si="0"/>
        <v>0</v>
      </c>
      <c r="F22" s="25"/>
      <c r="G22" s="42"/>
      <c r="H22" s="25">
        <v>16</v>
      </c>
      <c r="J22" s="482"/>
      <c r="M22" s="440"/>
    </row>
    <row r="23" spans="1:13" ht="12.75">
      <c r="A23" s="533"/>
      <c r="B23" s="473"/>
      <c r="C23" s="473"/>
      <c r="D23" s="473"/>
      <c r="E23" s="473">
        <f t="shared" si="0"/>
        <v>0</v>
      </c>
      <c r="F23" s="25"/>
      <c r="G23" s="42"/>
      <c r="H23" s="25">
        <v>17</v>
      </c>
      <c r="J23" s="482"/>
      <c r="M23" s="440"/>
    </row>
    <row r="24" spans="1:13" ht="12.75">
      <c r="A24" s="533"/>
      <c r="B24" s="473"/>
      <c r="C24" s="473"/>
      <c r="D24" s="473"/>
      <c r="E24" s="473">
        <f t="shared" si="0"/>
        <v>0</v>
      </c>
      <c r="F24" s="25"/>
      <c r="G24" s="42"/>
      <c r="H24" s="25">
        <v>18</v>
      </c>
      <c r="J24" s="482"/>
      <c r="M24" s="440"/>
    </row>
    <row r="25" spans="1:13" ht="12.75">
      <c r="A25" s="533"/>
      <c r="B25" s="473"/>
      <c r="C25" s="473"/>
      <c r="D25" s="473"/>
      <c r="E25" s="473">
        <f>D25*B25</f>
        <v>0</v>
      </c>
      <c r="F25" s="25"/>
      <c r="G25" s="42"/>
      <c r="H25" s="25">
        <v>19</v>
      </c>
      <c r="J25" s="482"/>
      <c r="M25" s="440"/>
    </row>
    <row r="26" spans="1:13" ht="12.75">
      <c r="A26" s="533"/>
      <c r="B26" s="473"/>
      <c r="C26" s="473"/>
      <c r="D26" s="473"/>
      <c r="E26" s="473">
        <f t="shared" si="0"/>
        <v>0</v>
      </c>
      <c r="F26" s="25"/>
      <c r="G26" s="42"/>
      <c r="H26" s="25">
        <v>20</v>
      </c>
      <c r="I26" t="s">
        <v>39</v>
      </c>
      <c r="M26" s="52"/>
    </row>
    <row r="27" spans="1:13" ht="12.75">
      <c r="A27" s="533"/>
      <c r="B27" s="473"/>
      <c r="C27" s="473"/>
      <c r="D27" s="473"/>
      <c r="E27" s="473">
        <f t="shared" si="0"/>
        <v>0</v>
      </c>
      <c r="F27" s="25"/>
      <c r="G27" s="42"/>
      <c r="H27" s="25">
        <v>21</v>
      </c>
      <c r="I27" s="6" t="s">
        <v>40</v>
      </c>
      <c r="L27" s="474"/>
      <c r="M27" s="25"/>
    </row>
    <row r="28" spans="1:13" ht="12.75">
      <c r="A28" s="473"/>
      <c r="B28" s="473"/>
      <c r="C28" s="473"/>
      <c r="D28" s="473"/>
      <c r="E28" s="473">
        <f t="shared" si="0"/>
        <v>0</v>
      </c>
      <c r="F28" s="28">
        <f>SUM($E$19:$E$28)</f>
        <v>0</v>
      </c>
      <c r="G28" s="41">
        <f>SUM($E$19:$E$28)</f>
        <v>0</v>
      </c>
      <c r="H28" s="25">
        <v>22</v>
      </c>
      <c r="I28" s="6" t="s">
        <v>42</v>
      </c>
      <c r="L28" s="475"/>
      <c r="M28" s="25">
        <f>L27+L28</f>
        <v>0</v>
      </c>
    </row>
    <row r="29" spans="1:13" ht="12.75">
      <c r="A29" t="s">
        <v>41</v>
      </c>
      <c r="F29" s="25"/>
      <c r="G29" s="42"/>
      <c r="H29" s="25">
        <v>23</v>
      </c>
      <c r="I29" t="s">
        <v>46</v>
      </c>
      <c r="M29" s="52"/>
    </row>
    <row r="30" spans="1:13" ht="12.75">
      <c r="A30" s="7" t="s">
        <v>43</v>
      </c>
      <c r="B30" s="7" t="s">
        <v>44</v>
      </c>
      <c r="C30" s="7" t="s">
        <v>45</v>
      </c>
      <c r="D30" s="7" t="s">
        <v>35</v>
      </c>
      <c r="E30" s="11" t="s">
        <v>36</v>
      </c>
      <c r="F30" s="25"/>
      <c r="G30" s="42"/>
      <c r="H30" s="25">
        <v>24</v>
      </c>
      <c r="I30" s="6" t="s">
        <v>47</v>
      </c>
      <c r="M30" s="221">
        <f>'Sch. 12'!H38</f>
        <v>0</v>
      </c>
    </row>
    <row r="31" spans="1:13" ht="12.75">
      <c r="A31" s="476"/>
      <c r="B31" s="477"/>
      <c r="C31" s="477"/>
      <c r="D31" s="477"/>
      <c r="E31" s="478">
        <f>D31*B31</f>
        <v>0</v>
      </c>
      <c r="F31" s="25"/>
      <c r="G31" s="42"/>
      <c r="H31" s="25">
        <v>25</v>
      </c>
      <c r="I31" t="s">
        <v>48</v>
      </c>
      <c r="M31" s="52"/>
    </row>
    <row r="32" spans="1:13" ht="12.75">
      <c r="A32" s="476"/>
      <c r="B32" s="477"/>
      <c r="C32" s="477"/>
      <c r="D32" s="477"/>
      <c r="E32" s="478">
        <f aca="true" t="shared" si="1" ref="E32:E40">D32*B32</f>
        <v>0</v>
      </c>
      <c r="F32" s="25"/>
      <c r="G32" s="42"/>
      <c r="H32" s="25">
        <v>26</v>
      </c>
      <c r="I32" s="6" t="s">
        <v>47</v>
      </c>
      <c r="M32" s="221">
        <f>'Sch. 12'!I38</f>
        <v>0</v>
      </c>
    </row>
    <row r="33" spans="1:13" ht="12.75">
      <c r="A33" s="476"/>
      <c r="B33" s="477"/>
      <c r="C33" s="477"/>
      <c r="D33" s="477"/>
      <c r="E33" s="478">
        <f t="shared" si="1"/>
        <v>0</v>
      </c>
      <c r="F33" s="25"/>
      <c r="G33" s="42"/>
      <c r="H33" s="25">
        <v>27</v>
      </c>
      <c r="I33" t="s">
        <v>49</v>
      </c>
      <c r="M33" s="52"/>
    </row>
    <row r="34" spans="1:13" ht="12.75">
      <c r="A34" s="476"/>
      <c r="B34" s="477"/>
      <c r="C34" s="477"/>
      <c r="D34" s="477"/>
      <c r="E34" s="478">
        <f t="shared" si="1"/>
        <v>0</v>
      </c>
      <c r="F34" s="25"/>
      <c r="G34" s="42"/>
      <c r="H34" s="25">
        <v>28</v>
      </c>
      <c r="I34" s="6" t="s">
        <v>50</v>
      </c>
      <c r="L34" s="474"/>
      <c r="M34" s="25"/>
    </row>
    <row r="35" spans="1:13" ht="12.75">
      <c r="A35" s="476"/>
      <c r="B35" s="477"/>
      <c r="C35" s="477"/>
      <c r="D35" s="477"/>
      <c r="E35" s="478">
        <f t="shared" si="1"/>
        <v>0</v>
      </c>
      <c r="F35" s="25"/>
      <c r="G35" s="42"/>
      <c r="H35" s="25">
        <v>29</v>
      </c>
      <c r="I35" s="6" t="s">
        <v>51</v>
      </c>
      <c r="L35" s="474"/>
      <c r="M35" s="25"/>
    </row>
    <row r="36" spans="1:13" ht="12.75">
      <c r="A36" s="476"/>
      <c r="B36" s="477"/>
      <c r="C36" s="477"/>
      <c r="D36" s="477"/>
      <c r="E36" s="478">
        <f t="shared" si="1"/>
        <v>0</v>
      </c>
      <c r="F36" s="25"/>
      <c r="G36" s="42"/>
      <c r="H36" s="25">
        <v>30</v>
      </c>
      <c r="I36" s="6" t="s">
        <v>52</v>
      </c>
      <c r="L36" s="474"/>
      <c r="M36" s="25">
        <f>SUM(L34:L36)</f>
        <v>0</v>
      </c>
    </row>
    <row r="37" spans="1:13" ht="12.75">
      <c r="A37" s="476"/>
      <c r="B37" s="477"/>
      <c r="C37" s="477"/>
      <c r="D37" s="477"/>
      <c r="E37" s="478">
        <f t="shared" si="1"/>
        <v>0</v>
      </c>
      <c r="F37" s="25"/>
      <c r="G37" s="42"/>
      <c r="H37" s="25">
        <v>31</v>
      </c>
      <c r="I37" t="s">
        <v>53</v>
      </c>
      <c r="M37" s="440"/>
    </row>
    <row r="38" spans="1:13" ht="12.75">
      <c r="A38" s="476"/>
      <c r="B38" s="477"/>
      <c r="C38" s="477"/>
      <c r="D38" s="477"/>
      <c r="E38" s="478">
        <f t="shared" si="1"/>
        <v>0</v>
      </c>
      <c r="F38" s="25"/>
      <c r="G38" s="42"/>
      <c r="H38" s="25">
        <v>32</v>
      </c>
      <c r="I38" t="s">
        <v>55</v>
      </c>
      <c r="M38" s="440"/>
    </row>
    <row r="39" spans="1:13" ht="12.75">
      <c r="A39" s="476"/>
      <c r="B39" s="477"/>
      <c r="C39" s="477"/>
      <c r="D39" s="477"/>
      <c r="E39" s="478">
        <f t="shared" si="1"/>
        <v>0</v>
      </c>
      <c r="F39" s="25"/>
      <c r="G39" s="42"/>
      <c r="H39" s="25">
        <v>33</v>
      </c>
      <c r="M39" s="440"/>
    </row>
    <row r="40" spans="1:13" ht="12.75">
      <c r="A40" s="476"/>
      <c r="B40" s="477"/>
      <c r="C40" s="477"/>
      <c r="D40" s="477"/>
      <c r="E40" s="478">
        <f t="shared" si="1"/>
        <v>0</v>
      </c>
      <c r="F40" s="42">
        <f>SUM($E$31:$E$40)</f>
        <v>0</v>
      </c>
      <c r="G40" s="42">
        <f>SUM($E$31:$E$40)</f>
        <v>0</v>
      </c>
      <c r="H40" s="25">
        <v>34</v>
      </c>
      <c r="I40" s="18" t="s">
        <v>58</v>
      </c>
      <c r="J40" s="3"/>
      <c r="K40" s="3"/>
      <c r="L40" s="3"/>
      <c r="M40" s="71">
        <f>'Sch. 13'!D33</f>
        <v>0</v>
      </c>
    </row>
    <row r="41" spans="1:13" ht="13.5" thickBot="1">
      <c r="A41" t="s">
        <v>54</v>
      </c>
      <c r="F41" s="41">
        <f>'Sch. 1-5,11'!D35</f>
        <v>0</v>
      </c>
      <c r="G41" s="41">
        <f>F41</f>
        <v>0</v>
      </c>
      <c r="H41" s="25">
        <v>35</v>
      </c>
      <c r="I41" s="112" t="s">
        <v>60</v>
      </c>
      <c r="J41" s="113"/>
      <c r="K41" s="113"/>
      <c r="L41" s="114"/>
      <c r="M41" s="357">
        <f>SUM(M7:M40)</f>
        <v>0</v>
      </c>
    </row>
    <row r="42" spans="1:13" ht="13.5" thickBot="1">
      <c r="A42" t="s">
        <v>56</v>
      </c>
      <c r="F42" s="41">
        <f>'Sch. 1-5,11'!E53</f>
        <v>0</v>
      </c>
      <c r="G42" s="41">
        <f>F42</f>
        <v>0</v>
      </c>
      <c r="H42" s="24">
        <v>36</v>
      </c>
      <c r="I42" s="375" t="s">
        <v>62</v>
      </c>
      <c r="J42" s="376"/>
      <c r="K42" s="376"/>
      <c r="L42" s="377"/>
      <c r="M42" s="378"/>
    </row>
    <row r="43" spans="1:13" ht="12.75">
      <c r="A43" t="s">
        <v>57</v>
      </c>
      <c r="F43" s="41">
        <f>'Sch. 1-5,11'!E70</f>
        <v>0</v>
      </c>
      <c r="G43" s="41">
        <f>F43</f>
        <v>0</v>
      </c>
      <c r="H43" s="43">
        <v>37</v>
      </c>
      <c r="I43" s="16" t="s">
        <v>64</v>
      </c>
      <c r="J43" s="29"/>
      <c r="K43" s="29"/>
      <c r="L43" s="17"/>
      <c r="M43" s="52"/>
    </row>
    <row r="44" spans="1:13" ht="12.75">
      <c r="A44" s="3" t="s">
        <v>59</v>
      </c>
      <c r="B44" s="3"/>
      <c r="C44" s="3"/>
      <c r="D44" s="3"/>
      <c r="E44" s="3"/>
      <c r="F44" s="480"/>
      <c r="G44" s="480"/>
      <c r="H44" s="25">
        <v>38</v>
      </c>
      <c r="I44" s="16" t="s">
        <v>65</v>
      </c>
      <c r="J44" s="29"/>
      <c r="K44" s="29"/>
      <c r="L44" s="17"/>
      <c r="M44" s="221">
        <f>'Sch. 12'!J11</f>
        <v>0</v>
      </c>
    </row>
    <row r="45" spans="1:13" ht="13.5" thickBot="1">
      <c r="A45" s="120" t="s">
        <v>61</v>
      </c>
      <c r="B45" s="57"/>
      <c r="C45" s="57"/>
      <c r="D45" s="57"/>
      <c r="E45" s="58"/>
      <c r="F45" s="356">
        <f>SUM(F7:F44)</f>
        <v>0</v>
      </c>
      <c r="G45" s="356">
        <f>SUM(G7:G44)</f>
        <v>0</v>
      </c>
      <c r="H45" s="25">
        <v>39</v>
      </c>
      <c r="I45" s="16" t="s">
        <v>66</v>
      </c>
      <c r="J45" s="29"/>
      <c r="K45" s="29"/>
      <c r="L45" s="17"/>
      <c r="M45" s="221">
        <f>'Sch. 12'!J19</f>
        <v>0</v>
      </c>
    </row>
    <row r="46" spans="1:13" ht="13.5" thickBot="1">
      <c r="A46" s="391" t="s">
        <v>63</v>
      </c>
      <c r="B46" s="392"/>
      <c r="C46" s="392"/>
      <c r="D46" s="392"/>
      <c r="E46" s="392"/>
      <c r="F46" s="393"/>
      <c r="G46" s="394"/>
      <c r="H46" s="25">
        <v>40</v>
      </c>
      <c r="I46" s="16" t="s">
        <v>69</v>
      </c>
      <c r="J46" s="29"/>
      <c r="K46" s="29"/>
      <c r="L46" s="17"/>
      <c r="M46" s="221">
        <f>'Sch. 12'!J25</f>
        <v>0</v>
      </c>
    </row>
    <row r="47" spans="1:13" ht="12.75">
      <c r="A47" t="s">
        <v>556</v>
      </c>
      <c r="F47" s="221">
        <f>IF('Sch. 6-8'!H20&gt;0,'Sch. 6-8'!H20,'Sch. 6-8'!H45)</f>
        <v>0</v>
      </c>
      <c r="G47" s="222">
        <f>IF('Sch. 6-8'!J20&gt;0,'Sch. 6-8'!J20,'Sch. 6-8'!J45)</f>
        <v>0</v>
      </c>
      <c r="H47" s="25">
        <v>41</v>
      </c>
      <c r="I47" s="16" t="s">
        <v>72</v>
      </c>
      <c r="J47" s="29"/>
      <c r="K47" s="29"/>
      <c r="L47" s="17"/>
      <c r="M47" s="25">
        <f>'Sch. 12'!J31</f>
        <v>0</v>
      </c>
    </row>
    <row r="48" spans="1:13" ht="12.75">
      <c r="A48" t="s">
        <v>67</v>
      </c>
      <c r="F48" s="25">
        <f>'Sch. 6-8'!H72</f>
        <v>0</v>
      </c>
      <c r="G48" s="24">
        <f>'Sch. 6-8'!J72</f>
        <v>0</v>
      </c>
      <c r="H48" s="25">
        <v>42</v>
      </c>
      <c r="I48" s="16" t="s">
        <v>74</v>
      </c>
      <c r="J48" s="29"/>
      <c r="K48" s="29"/>
      <c r="L48" s="17"/>
      <c r="M48" s="221">
        <f>'Sch. 12'!J37</f>
        <v>0</v>
      </c>
    </row>
    <row r="49" spans="1:13" ht="12.75">
      <c r="A49" t="s">
        <v>582</v>
      </c>
      <c r="F49" s="25" t="s">
        <v>68</v>
      </c>
      <c r="G49" s="222">
        <f>'Sch. 9-10'!I64</f>
        <v>0</v>
      </c>
      <c r="H49" s="25">
        <v>43</v>
      </c>
      <c r="I49" s="18" t="s">
        <v>75</v>
      </c>
      <c r="J49" s="3"/>
      <c r="K49" s="3"/>
      <c r="L49" s="19"/>
      <c r="M49" s="452"/>
    </row>
    <row r="50" spans="1:13" ht="13.5" thickBot="1">
      <c r="A50" s="6" t="s">
        <v>70</v>
      </c>
      <c r="C50" s="10" t="s">
        <v>71</v>
      </c>
      <c r="D50" s="220">
        <f>'Sch. 9-10'!F64</f>
        <v>0</v>
      </c>
      <c r="F50" s="25" t="s">
        <v>68</v>
      </c>
      <c r="G50" s="24" t="s">
        <v>68</v>
      </c>
      <c r="H50" s="25">
        <v>44</v>
      </c>
      <c r="I50" s="112" t="s">
        <v>76</v>
      </c>
      <c r="J50" s="113"/>
      <c r="K50" s="113"/>
      <c r="L50" s="114"/>
      <c r="M50" s="357">
        <f>SUM(M43:M49)</f>
        <v>0</v>
      </c>
    </row>
    <row r="51" spans="1:13" ht="13.5" thickBot="1">
      <c r="A51" s="6" t="s">
        <v>73</v>
      </c>
      <c r="D51" s="220">
        <f>'Sch. 9-10'!G64</f>
        <v>0</v>
      </c>
      <c r="F51" s="221">
        <f>D50-D51</f>
        <v>0</v>
      </c>
      <c r="G51" s="24" t="s">
        <v>68</v>
      </c>
      <c r="H51" s="24">
        <v>45</v>
      </c>
      <c r="I51" s="341"/>
      <c r="J51" s="337"/>
      <c r="K51" s="337"/>
      <c r="L51" s="344" t="s">
        <v>7</v>
      </c>
      <c r="M51" s="345" t="s">
        <v>8</v>
      </c>
    </row>
    <row r="52" spans="1:13" ht="12.75">
      <c r="A52" t="s">
        <v>77</v>
      </c>
      <c r="F52" s="25">
        <f>'Sch. 1-5,11'!E82</f>
        <v>0</v>
      </c>
      <c r="G52" s="25">
        <f>'Sch. 1-5,11'!F82</f>
        <v>0</v>
      </c>
      <c r="H52" s="25">
        <v>46</v>
      </c>
      <c r="I52" s="16" t="s">
        <v>78</v>
      </c>
      <c r="J52" s="29"/>
      <c r="K52" s="17"/>
      <c r="L52" s="79"/>
      <c r="M52" s="55"/>
    </row>
    <row r="53" spans="1:13" ht="12.75">
      <c r="A53" t="s">
        <v>79</v>
      </c>
      <c r="F53" s="25">
        <f>'Sch. 1-5,11'!E88</f>
        <v>0</v>
      </c>
      <c r="G53" s="25">
        <f>'Sch. 1-5,11'!F88</f>
        <v>0</v>
      </c>
      <c r="H53" s="25">
        <v>47</v>
      </c>
      <c r="I53" s="38" t="s">
        <v>581</v>
      </c>
      <c r="J53" s="29"/>
      <c r="K53" s="17"/>
      <c r="L53" s="305">
        <f>M41+M50</f>
        <v>0</v>
      </c>
      <c r="M53" s="98">
        <f>M41+M50</f>
        <v>0</v>
      </c>
    </row>
    <row r="54" spans="1:13" ht="12.75">
      <c r="A54" t="s">
        <v>80</v>
      </c>
      <c r="F54" s="25">
        <f>'Sch. 1-5,11'!E94</f>
        <v>0</v>
      </c>
      <c r="G54" s="25">
        <f>'Sch. 1-5,11'!F94</f>
        <v>0</v>
      </c>
      <c r="H54" s="25">
        <v>48</v>
      </c>
      <c r="I54" s="16" t="s">
        <v>81</v>
      </c>
      <c r="J54" s="29"/>
      <c r="K54" s="17"/>
      <c r="L54" s="21"/>
      <c r="M54" s="151"/>
    </row>
    <row r="55" spans="1:13" ht="12.75">
      <c r="A55" t="s">
        <v>82</v>
      </c>
      <c r="F55" s="52"/>
      <c r="G55" s="53"/>
      <c r="H55" s="25">
        <v>49</v>
      </c>
      <c r="I55" s="39" t="s">
        <v>83</v>
      </c>
      <c r="J55" s="3"/>
      <c r="K55" s="19"/>
      <c r="L55" s="22" t="s">
        <v>68</v>
      </c>
      <c r="M55" s="71">
        <f>'Sch. 13'!D62</f>
        <v>0</v>
      </c>
    </row>
    <row r="56" spans="1:13" ht="12.75">
      <c r="A56" s="6" t="s">
        <v>84</v>
      </c>
      <c r="F56" s="25">
        <f>'Sch. 1-5,11'!J111</f>
        <v>0</v>
      </c>
      <c r="G56" s="25">
        <f>'Sch. 1-5,11'!J111</f>
        <v>0</v>
      </c>
      <c r="H56" s="25">
        <v>50</v>
      </c>
      <c r="I56" s="40" t="s">
        <v>85</v>
      </c>
      <c r="J56" s="37"/>
      <c r="K56" s="15"/>
      <c r="L56" s="356">
        <f>SUM(L52:L55)</f>
        <v>0</v>
      </c>
      <c r="M56" s="356">
        <f>M53+M55</f>
        <v>0</v>
      </c>
    </row>
    <row r="57" spans="1:13" ht="12.75">
      <c r="A57" t="s">
        <v>86</v>
      </c>
      <c r="F57" s="25" t="s">
        <v>68</v>
      </c>
      <c r="G57" s="222">
        <f>'Sch. 9-10'!K88</f>
        <v>0</v>
      </c>
      <c r="H57" s="25">
        <v>51</v>
      </c>
      <c r="I57" s="18" t="s">
        <v>87</v>
      </c>
      <c r="J57" s="3"/>
      <c r="K57" s="19"/>
      <c r="L57" s="22" t="s">
        <v>68</v>
      </c>
      <c r="M57" s="71">
        <f>'Sch. 14-15'!F40</f>
        <v>0</v>
      </c>
    </row>
    <row r="58" spans="1:13" ht="12.75">
      <c r="A58" s="6" t="s">
        <v>70</v>
      </c>
      <c r="C58" s="10" t="s">
        <v>71</v>
      </c>
      <c r="D58" s="220">
        <f>'Sch. 9-10'!H88</f>
        <v>0</v>
      </c>
      <c r="F58" s="25" t="s">
        <v>68</v>
      </c>
      <c r="G58" s="24" t="s">
        <v>68</v>
      </c>
      <c r="H58" s="25">
        <v>52</v>
      </c>
      <c r="I58" s="115" t="s">
        <v>88</v>
      </c>
      <c r="J58" s="116"/>
      <c r="K58" s="94"/>
      <c r="L58" s="356">
        <f>SUM(L56:L57)</f>
        <v>0</v>
      </c>
      <c r="M58" s="356">
        <f>SUM(M56:M57)</f>
        <v>0</v>
      </c>
    </row>
    <row r="59" spans="1:13" ht="12.75">
      <c r="A59" s="6" t="s">
        <v>73</v>
      </c>
      <c r="D59" s="220">
        <f>'Sch. 9-10'!I88</f>
        <v>0</v>
      </c>
      <c r="F59" s="221">
        <f>D58-D59</f>
        <v>0</v>
      </c>
      <c r="G59" s="24" t="s">
        <v>68</v>
      </c>
      <c r="H59" s="25">
        <v>53</v>
      </c>
      <c r="I59" s="14" t="s">
        <v>89</v>
      </c>
      <c r="J59" s="37"/>
      <c r="K59" s="15"/>
      <c r="L59" s="23"/>
      <c r="M59" s="23"/>
    </row>
    <row r="60" spans="1:13" ht="12.75">
      <c r="A60" s="3" t="s">
        <v>90</v>
      </c>
      <c r="B60" s="3"/>
      <c r="C60" s="3"/>
      <c r="D60" s="3"/>
      <c r="E60" s="3"/>
      <c r="F60" s="452"/>
      <c r="G60" s="483"/>
      <c r="H60" s="25">
        <v>54</v>
      </c>
      <c r="I60" s="16" t="s">
        <v>91</v>
      </c>
      <c r="J60" s="29"/>
      <c r="K60" s="17"/>
      <c r="L60" s="353">
        <f>M60</f>
        <v>0</v>
      </c>
      <c r="M60" s="353">
        <f>G63-M56-M63</f>
        <v>0</v>
      </c>
    </row>
    <row r="61" spans="1:13" ht="13.5" thickBot="1">
      <c r="A61" s="115" t="s">
        <v>92</v>
      </c>
      <c r="B61" s="116"/>
      <c r="C61" s="116"/>
      <c r="D61" s="116"/>
      <c r="E61" s="94"/>
      <c r="F61" s="357">
        <f>SUM(F47:F60)</f>
        <v>0</v>
      </c>
      <c r="G61" s="358">
        <f>SUM(G47:G60)</f>
        <v>0</v>
      </c>
      <c r="H61" s="25">
        <v>55</v>
      </c>
      <c r="I61" s="16" t="s">
        <v>93</v>
      </c>
      <c r="J61" s="29"/>
      <c r="K61" s="17"/>
      <c r="L61" s="490"/>
      <c r="M61" s="440"/>
    </row>
    <row r="62" spans="1:15" ht="13.5" thickBot="1">
      <c r="A62" s="341"/>
      <c r="B62" s="337"/>
      <c r="C62" s="337"/>
      <c r="D62" s="337"/>
      <c r="E62" s="337"/>
      <c r="F62" s="342"/>
      <c r="G62" s="343"/>
      <c r="H62" s="43">
        <v>56</v>
      </c>
      <c r="I62" s="16" t="s">
        <v>94</v>
      </c>
      <c r="J62" s="29"/>
      <c r="K62" s="17"/>
      <c r="L62" s="25" t="s">
        <v>68</v>
      </c>
      <c r="M62" s="72">
        <f>'Sch. 14-15'!F41</f>
        <v>0</v>
      </c>
      <c r="O62" s="348"/>
    </row>
    <row r="63" spans="1:13" ht="12.75">
      <c r="A63" s="112" t="s">
        <v>95</v>
      </c>
      <c r="B63" s="95"/>
      <c r="C63" s="95"/>
      <c r="D63" s="95"/>
      <c r="E63" s="114"/>
      <c r="F63" s="44">
        <f>F61+F45</f>
        <v>0</v>
      </c>
      <c r="G63" s="80">
        <f>G61+G45</f>
        <v>0</v>
      </c>
      <c r="H63" s="25">
        <v>57</v>
      </c>
      <c r="I63" s="18" t="s">
        <v>96</v>
      </c>
      <c r="J63" s="3"/>
      <c r="K63" s="19"/>
      <c r="L63" s="27" t="s">
        <v>68</v>
      </c>
      <c r="M63" s="489">
        <f>G63-F63-M55</f>
        <v>0</v>
      </c>
    </row>
    <row r="64" spans="1:13" ht="13.5" thickBot="1">
      <c r="A64" s="30" t="s">
        <v>97</v>
      </c>
      <c r="B64" s="31"/>
      <c r="C64" s="31"/>
      <c r="D64" s="31"/>
      <c r="E64" s="32"/>
      <c r="F64" s="33" t="s">
        <v>68</v>
      </c>
      <c r="G64" s="70">
        <f>'Sch. 14-15'!B40</f>
        <v>0</v>
      </c>
      <c r="H64" s="25">
        <v>58</v>
      </c>
      <c r="I64" s="106" t="s">
        <v>98</v>
      </c>
      <c r="J64" s="107"/>
      <c r="K64" s="107"/>
      <c r="L64" s="356">
        <f>SUM(L60:L61)</f>
        <v>0</v>
      </c>
      <c r="M64" s="356">
        <f>SUM(M60:M63)</f>
        <v>0</v>
      </c>
    </row>
    <row r="65" spans="1:13" ht="12.75">
      <c r="A65" s="105" t="s">
        <v>99</v>
      </c>
      <c r="B65" s="105"/>
      <c r="C65" s="105"/>
      <c r="D65" s="105"/>
      <c r="E65" s="105"/>
      <c r="F65" s="349"/>
      <c r="G65" s="350"/>
      <c r="H65" s="43">
        <v>59</v>
      </c>
      <c r="I65" s="108" t="s">
        <v>88</v>
      </c>
      <c r="J65" s="105"/>
      <c r="K65" s="105"/>
      <c r="L65" s="351"/>
      <c r="M65" s="351"/>
    </row>
    <row r="66" spans="1:13" ht="13.5" thickBot="1">
      <c r="A66" s="3"/>
      <c r="B66" s="3"/>
      <c r="C66" s="3"/>
      <c r="D66" s="3"/>
      <c r="E66" s="81"/>
      <c r="F66" s="360">
        <f>SUM(F63:F64)</f>
        <v>0</v>
      </c>
      <c r="G66" s="361">
        <f>SUM(G63:G64)</f>
        <v>0</v>
      </c>
      <c r="H66" s="36">
        <v>60</v>
      </c>
      <c r="I66" s="109" t="s">
        <v>100</v>
      </c>
      <c r="J66" s="110"/>
      <c r="K66" s="111"/>
      <c r="L66" s="362">
        <f>L64+L58</f>
        <v>0</v>
      </c>
      <c r="M66" s="362">
        <f>M64+M58</f>
        <v>0</v>
      </c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</sheetData>
  <sheetProtection/>
  <mergeCells count="2">
    <mergeCell ref="B3:D3"/>
    <mergeCell ref="B4:D4"/>
  </mergeCells>
  <printOptions/>
  <pageMargins left="0.75" right="0.75" top="1" bottom="1" header="0.5" footer="0.5"/>
  <pageSetup horizontalDpi="360" verticalDpi="36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12.140625" style="0" customWidth="1"/>
    <col min="2" max="2" width="4.421875" style="0" customWidth="1"/>
    <col min="6" max="7" width="13.421875" style="0" bestFit="1" customWidth="1"/>
    <col min="8" max="8" width="2.7109375" style="0" customWidth="1"/>
    <col min="11" max="11" width="9.7109375" style="0" customWidth="1"/>
    <col min="12" max="12" width="13.28125" style="0" customWidth="1"/>
    <col min="13" max="13" width="13.57421875" style="0" customWidth="1"/>
  </cols>
  <sheetData>
    <row r="1" spans="1:13" ht="16.5" thickBot="1">
      <c r="A1" s="338" t="s">
        <v>529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40"/>
    </row>
    <row r="2" spans="1:13" ht="15.75">
      <c r="A2" s="354"/>
      <c r="B2" s="355"/>
      <c r="C2" s="355"/>
      <c r="D2" s="355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15">
      <c r="A3" s="76" t="s">
        <v>0</v>
      </c>
      <c r="B3" s="548"/>
      <c r="C3" s="548"/>
      <c r="D3" s="548"/>
      <c r="E3" s="76" t="s">
        <v>1</v>
      </c>
      <c r="F3" s="76"/>
      <c r="G3" s="464"/>
      <c r="H3" s="96"/>
      <c r="I3" s="73"/>
      <c r="J3" s="73"/>
      <c r="K3" s="73"/>
      <c r="L3" s="73"/>
      <c r="M3" s="73"/>
    </row>
    <row r="4" spans="1:8" ht="13.5" thickBot="1">
      <c r="A4" s="75" t="s">
        <v>2</v>
      </c>
      <c r="B4" s="549"/>
      <c r="C4" s="549"/>
      <c r="D4" s="549"/>
      <c r="E4" s="76" t="s">
        <v>3</v>
      </c>
      <c r="G4" s="465"/>
      <c r="H4" s="87"/>
    </row>
    <row r="5" spans="1:13" ht="13.5" thickBot="1">
      <c r="A5" s="390" t="s">
        <v>4</v>
      </c>
      <c r="B5" s="372"/>
      <c r="C5" s="372"/>
      <c r="D5" s="372"/>
      <c r="E5" s="372"/>
      <c r="F5" s="372"/>
      <c r="G5" s="372"/>
      <c r="H5" s="337"/>
      <c r="I5" s="373" t="s">
        <v>5</v>
      </c>
      <c r="J5" s="373"/>
      <c r="K5" s="373"/>
      <c r="L5" s="373"/>
      <c r="M5" s="374"/>
    </row>
    <row r="6" spans="1:13" ht="12.75">
      <c r="A6" s="2" t="s">
        <v>6</v>
      </c>
      <c r="B6" s="2"/>
      <c r="C6" s="3"/>
      <c r="D6" s="3"/>
      <c r="E6" s="3"/>
      <c r="F6" s="152" t="s">
        <v>7</v>
      </c>
      <c r="G6" s="152" t="s">
        <v>8</v>
      </c>
      <c r="H6" s="4"/>
      <c r="I6" s="2" t="s">
        <v>9</v>
      </c>
      <c r="J6" s="2"/>
      <c r="K6" s="2"/>
      <c r="L6" s="3"/>
      <c r="M6" s="3"/>
    </row>
    <row r="7" spans="1:13" ht="12.75">
      <c r="A7" t="s">
        <v>10</v>
      </c>
      <c r="F7" s="440">
        <v>0</v>
      </c>
      <c r="G7" s="466">
        <f>F7</f>
        <v>0</v>
      </c>
      <c r="H7" s="23">
        <v>1</v>
      </c>
      <c r="I7" t="s">
        <v>11</v>
      </c>
      <c r="M7" s="23"/>
    </row>
    <row r="8" spans="1:13" ht="12.75">
      <c r="A8" t="s">
        <v>12</v>
      </c>
      <c r="F8" s="440"/>
      <c r="G8" s="466">
        <f>F8</f>
        <v>0</v>
      </c>
      <c r="H8" s="25">
        <v>2</v>
      </c>
      <c r="I8" t="s">
        <v>13</v>
      </c>
      <c r="J8" s="467">
        <v>0</v>
      </c>
      <c r="K8" t="s">
        <v>14</v>
      </c>
      <c r="L8" s="469"/>
      <c r="M8" s="25"/>
    </row>
    <row r="9" spans="1:13" ht="12.75">
      <c r="A9" t="s">
        <v>15</v>
      </c>
      <c r="F9" s="25">
        <f>'Sch. 1-5,11'!E17</f>
        <v>0</v>
      </c>
      <c r="G9" s="25">
        <f>'Sch. 1-5,11'!F17</f>
        <v>0</v>
      </c>
      <c r="H9" s="25">
        <v>3</v>
      </c>
      <c r="I9" t="s">
        <v>16</v>
      </c>
      <c r="J9" s="468"/>
      <c r="K9" t="s">
        <v>17</v>
      </c>
      <c r="L9" s="470"/>
      <c r="M9" s="25"/>
    </row>
    <row r="10" spans="1:13" ht="12.75">
      <c r="A10" t="s">
        <v>18</v>
      </c>
      <c r="F10" s="440">
        <v>0</v>
      </c>
      <c r="G10" s="466">
        <f>F10</f>
        <v>0</v>
      </c>
      <c r="H10" s="25">
        <v>4</v>
      </c>
      <c r="I10" t="s">
        <v>19</v>
      </c>
      <c r="J10" s="468"/>
      <c r="K10" t="s">
        <v>20</v>
      </c>
      <c r="L10" s="470">
        <v>0</v>
      </c>
      <c r="M10" s="25"/>
    </row>
    <row r="11" spans="1:13" ht="12.75">
      <c r="A11" t="s">
        <v>21</v>
      </c>
      <c r="F11" s="52"/>
      <c r="G11" s="54"/>
      <c r="H11" s="25">
        <v>5</v>
      </c>
      <c r="I11" t="s">
        <v>22</v>
      </c>
      <c r="J11" s="468"/>
      <c r="K11" t="s">
        <v>23</v>
      </c>
      <c r="L11" s="470"/>
      <c r="M11" s="25"/>
    </row>
    <row r="12" spans="1:13" ht="12.75">
      <c r="A12" s="5" t="s">
        <v>24</v>
      </c>
      <c r="F12" s="440">
        <v>0</v>
      </c>
      <c r="G12" s="466">
        <f>F12</f>
        <v>0</v>
      </c>
      <c r="H12" s="25">
        <v>6</v>
      </c>
      <c r="I12" t="s">
        <v>25</v>
      </c>
      <c r="J12" s="467"/>
      <c r="M12" s="25">
        <f>SUM(J8+J9+J10+J11+L8+L9+L10+L11+J12)</f>
        <v>0</v>
      </c>
    </row>
    <row r="13" spans="1:13" ht="12.75">
      <c r="A13" s="5" t="s">
        <v>25</v>
      </c>
      <c r="F13" s="440">
        <v>0</v>
      </c>
      <c r="G13" s="466"/>
      <c r="H13" s="25">
        <v>7</v>
      </c>
      <c r="I13" t="s">
        <v>26</v>
      </c>
      <c r="M13" s="442"/>
    </row>
    <row r="14" spans="1:13" ht="12.75">
      <c r="A14" t="s">
        <v>27</v>
      </c>
      <c r="F14" s="52"/>
      <c r="G14" s="54"/>
      <c r="H14" s="25">
        <v>8</v>
      </c>
      <c r="I14" t="s">
        <v>28</v>
      </c>
      <c r="M14" s="52"/>
    </row>
    <row r="15" spans="1:13" ht="12.75">
      <c r="A15" s="6" t="s">
        <v>29</v>
      </c>
      <c r="F15" s="25">
        <f>'Sch. 1-5,11'!M111</f>
        <v>0</v>
      </c>
      <c r="G15" s="25">
        <f>'Sch. 1-5,11'!M111</f>
        <v>0</v>
      </c>
      <c r="H15" s="25">
        <v>9</v>
      </c>
      <c r="I15" t="s">
        <v>509</v>
      </c>
      <c r="J15" s="472"/>
      <c r="M15" s="471"/>
    </row>
    <row r="16" spans="1:13" ht="12.75">
      <c r="A16" s="6" t="s">
        <v>30</v>
      </c>
      <c r="F16" s="25">
        <f>'Sch. 1-5,11'!L111</f>
        <v>0</v>
      </c>
      <c r="G16" s="25">
        <f>'Sch. 1-5,11'!L111</f>
        <v>0</v>
      </c>
      <c r="H16" s="25">
        <v>10</v>
      </c>
      <c r="J16" s="472"/>
      <c r="M16" s="471"/>
    </row>
    <row r="17" spans="1:13" ht="12.75">
      <c r="A17" t="s">
        <v>31</v>
      </c>
      <c r="F17" s="25"/>
      <c r="G17" s="42"/>
      <c r="H17" s="25">
        <v>11</v>
      </c>
      <c r="J17" s="472"/>
      <c r="M17" s="471"/>
    </row>
    <row r="18" spans="1:13" ht="12.75">
      <c r="A18" s="7" t="s">
        <v>32</v>
      </c>
      <c r="B18" s="7" t="s">
        <v>33</v>
      </c>
      <c r="C18" s="7" t="s">
        <v>34</v>
      </c>
      <c r="D18" s="7" t="s">
        <v>35</v>
      </c>
      <c r="E18" s="11" t="s">
        <v>36</v>
      </c>
      <c r="F18" s="25"/>
      <c r="G18" s="42"/>
      <c r="H18" s="25">
        <v>12</v>
      </c>
      <c r="I18" t="s">
        <v>37</v>
      </c>
      <c r="M18" s="52"/>
    </row>
    <row r="19" spans="1:13" ht="12.75">
      <c r="A19" s="473"/>
      <c r="B19" s="473"/>
      <c r="C19" s="473"/>
      <c r="D19" s="473"/>
      <c r="E19" s="458"/>
      <c r="F19" s="25"/>
      <c r="G19" s="42"/>
      <c r="H19" s="25">
        <v>13</v>
      </c>
      <c r="I19" s="6" t="s">
        <v>38</v>
      </c>
      <c r="M19" s="25"/>
    </row>
    <row r="20" spans="1:13" ht="12.75">
      <c r="A20" s="473"/>
      <c r="B20" s="473"/>
      <c r="C20" s="473"/>
      <c r="D20" s="473"/>
      <c r="E20" s="458"/>
      <c r="F20" s="25"/>
      <c r="G20" s="42"/>
      <c r="H20" s="25">
        <v>14</v>
      </c>
      <c r="J20" s="472"/>
      <c r="M20" s="471">
        <v>0</v>
      </c>
    </row>
    <row r="21" spans="1:13" ht="12.75">
      <c r="A21" s="473"/>
      <c r="B21" s="473"/>
      <c r="C21" s="473"/>
      <c r="D21" s="473"/>
      <c r="E21" s="458"/>
      <c r="F21" s="25"/>
      <c r="G21" s="42"/>
      <c r="H21" s="25">
        <v>15</v>
      </c>
      <c r="J21" s="472"/>
      <c r="M21" s="471"/>
    </row>
    <row r="22" spans="1:13" ht="12.75">
      <c r="A22" s="473"/>
      <c r="B22" s="473"/>
      <c r="C22" s="473"/>
      <c r="D22" s="473"/>
      <c r="E22" s="458"/>
      <c r="F22" s="25"/>
      <c r="G22" s="352"/>
      <c r="H22" s="25">
        <v>16</v>
      </c>
      <c r="J22" s="472"/>
      <c r="M22" s="471"/>
    </row>
    <row r="23" spans="1:13" ht="12.75">
      <c r="A23" s="473"/>
      <c r="B23" s="473"/>
      <c r="C23" s="473"/>
      <c r="D23" s="473"/>
      <c r="E23" s="458"/>
      <c r="F23" s="25"/>
      <c r="G23" s="42"/>
      <c r="H23" s="25">
        <v>17</v>
      </c>
      <c r="J23" s="472"/>
      <c r="M23" s="471"/>
    </row>
    <row r="24" spans="1:13" ht="12.75">
      <c r="A24" s="473"/>
      <c r="B24" s="473"/>
      <c r="C24" s="473"/>
      <c r="D24" s="473"/>
      <c r="E24" s="458"/>
      <c r="F24" s="25"/>
      <c r="G24" s="42"/>
      <c r="H24" s="25">
        <v>18</v>
      </c>
      <c r="J24" s="472"/>
      <c r="M24" s="471"/>
    </row>
    <row r="25" spans="1:13" ht="12.75">
      <c r="A25" s="473"/>
      <c r="B25" s="473"/>
      <c r="C25" s="473"/>
      <c r="D25" s="473"/>
      <c r="E25" s="458"/>
      <c r="F25" s="25"/>
      <c r="G25" s="42"/>
      <c r="H25" s="25">
        <v>19</v>
      </c>
      <c r="J25" s="472"/>
      <c r="M25" s="471"/>
    </row>
    <row r="26" spans="1:13" ht="12.75">
      <c r="A26" s="473"/>
      <c r="B26" s="473"/>
      <c r="C26" s="473"/>
      <c r="D26" s="473"/>
      <c r="E26" s="458"/>
      <c r="F26" s="25"/>
      <c r="G26" s="42"/>
      <c r="H26" s="25">
        <v>20</v>
      </c>
      <c r="I26" t="s">
        <v>39</v>
      </c>
      <c r="M26" s="52"/>
    </row>
    <row r="27" spans="1:13" ht="12.75">
      <c r="A27" s="473"/>
      <c r="B27" s="473"/>
      <c r="C27" s="473"/>
      <c r="D27" s="473"/>
      <c r="E27" s="458"/>
      <c r="F27" s="25"/>
      <c r="G27" s="42"/>
      <c r="H27" s="25">
        <v>21</v>
      </c>
      <c r="I27" s="6" t="s">
        <v>40</v>
      </c>
      <c r="L27" s="474"/>
      <c r="M27" s="25"/>
    </row>
    <row r="28" spans="1:13" ht="12.75">
      <c r="A28" s="473"/>
      <c r="B28" s="473"/>
      <c r="C28" s="473"/>
      <c r="D28" s="473"/>
      <c r="E28" s="458"/>
      <c r="F28" s="41">
        <f>SUM($E$19:$E$28)</f>
        <v>0</v>
      </c>
      <c r="G28" s="41">
        <f>SUM($E$19:$E$28)</f>
        <v>0</v>
      </c>
      <c r="H28" s="25">
        <v>22</v>
      </c>
      <c r="I28" s="6" t="s">
        <v>42</v>
      </c>
      <c r="L28" s="475"/>
      <c r="M28" s="25">
        <f>L27+L28</f>
        <v>0</v>
      </c>
    </row>
    <row r="29" spans="1:13" ht="12.75">
      <c r="A29" t="s">
        <v>41</v>
      </c>
      <c r="F29" s="25"/>
      <c r="G29" s="42"/>
      <c r="H29" s="25">
        <v>23</v>
      </c>
      <c r="I29" t="s">
        <v>46</v>
      </c>
      <c r="M29" s="52"/>
    </row>
    <row r="30" spans="1:13" ht="12.75">
      <c r="A30" s="7" t="s">
        <v>43</v>
      </c>
      <c r="B30" s="7" t="s">
        <v>44</v>
      </c>
      <c r="C30" s="7" t="s">
        <v>45</v>
      </c>
      <c r="D30" s="7" t="s">
        <v>35</v>
      </c>
      <c r="E30" s="11" t="s">
        <v>36</v>
      </c>
      <c r="F30" s="25"/>
      <c r="G30" s="42"/>
      <c r="H30" s="25">
        <v>24</v>
      </c>
      <c r="I30" s="6" t="s">
        <v>47</v>
      </c>
      <c r="M30" s="221">
        <f>'Sch. 12'!M38</f>
        <v>0</v>
      </c>
    </row>
    <row r="31" spans="1:13" ht="12.75">
      <c r="A31" s="476"/>
      <c r="B31" s="477"/>
      <c r="C31" s="477"/>
      <c r="D31" s="477"/>
      <c r="E31" s="478"/>
      <c r="F31" s="25"/>
      <c r="G31" s="42"/>
      <c r="H31" s="25">
        <v>25</v>
      </c>
      <c r="I31" t="s">
        <v>48</v>
      </c>
      <c r="M31" s="52"/>
    </row>
    <row r="32" spans="1:13" ht="12.75">
      <c r="A32" s="479"/>
      <c r="B32" s="456"/>
      <c r="C32" s="456"/>
      <c r="D32" s="456"/>
      <c r="E32" s="478"/>
      <c r="F32" s="25"/>
      <c r="G32" s="42"/>
      <c r="H32" s="25">
        <v>26</v>
      </c>
      <c r="I32" s="6" t="s">
        <v>47</v>
      </c>
      <c r="M32" s="221">
        <f>'Sch. 12'!N38</f>
        <v>0</v>
      </c>
    </row>
    <row r="33" spans="1:13" ht="12.75">
      <c r="A33" s="456"/>
      <c r="B33" s="456"/>
      <c r="C33" s="456"/>
      <c r="D33" s="456"/>
      <c r="E33" s="457"/>
      <c r="F33" s="25"/>
      <c r="G33" s="42"/>
      <c r="H33" s="25">
        <v>27</v>
      </c>
      <c r="I33" t="s">
        <v>49</v>
      </c>
      <c r="M33" s="52"/>
    </row>
    <row r="34" spans="1:13" ht="12.75">
      <c r="A34" s="456"/>
      <c r="B34" s="456"/>
      <c r="C34" s="456"/>
      <c r="D34" s="456"/>
      <c r="E34" s="457"/>
      <c r="F34" s="25"/>
      <c r="G34" s="42"/>
      <c r="H34" s="25">
        <v>28</v>
      </c>
      <c r="I34" s="6" t="s">
        <v>50</v>
      </c>
      <c r="L34" s="474"/>
      <c r="M34" s="25"/>
    </row>
    <row r="35" spans="1:13" ht="12.75">
      <c r="A35" s="456"/>
      <c r="B35" s="456"/>
      <c r="C35" s="456"/>
      <c r="D35" s="456"/>
      <c r="E35" s="457"/>
      <c r="F35" s="25"/>
      <c r="G35" s="42"/>
      <c r="H35" s="25">
        <v>29</v>
      </c>
      <c r="I35" s="6" t="s">
        <v>51</v>
      </c>
      <c r="L35" s="474"/>
      <c r="M35" s="25"/>
    </row>
    <row r="36" spans="1:13" ht="12.75">
      <c r="A36" s="456"/>
      <c r="B36" s="456"/>
      <c r="C36" s="456"/>
      <c r="D36" s="456"/>
      <c r="E36" s="457"/>
      <c r="F36" s="25"/>
      <c r="G36" s="42"/>
      <c r="H36" s="25">
        <v>30</v>
      </c>
      <c r="I36" s="6" t="s">
        <v>52</v>
      </c>
      <c r="L36" s="474"/>
      <c r="M36" s="25">
        <f>SUM(L34:L36)</f>
        <v>0</v>
      </c>
    </row>
    <row r="37" spans="1:13" ht="12.75">
      <c r="A37" s="456"/>
      <c r="B37" s="456"/>
      <c r="C37" s="456"/>
      <c r="D37" s="456"/>
      <c r="E37" s="457"/>
      <c r="F37" s="25"/>
      <c r="G37" s="42"/>
      <c r="H37" s="25">
        <v>31</v>
      </c>
      <c r="I37" t="s">
        <v>53</v>
      </c>
      <c r="M37" s="440"/>
    </row>
    <row r="38" spans="1:13" ht="12.75">
      <c r="A38" s="456"/>
      <c r="B38" s="456"/>
      <c r="C38" s="456"/>
      <c r="D38" s="456"/>
      <c r="E38" s="457"/>
      <c r="F38" s="25"/>
      <c r="G38" s="42"/>
      <c r="H38" s="25">
        <v>32</v>
      </c>
      <c r="I38" t="s">
        <v>55</v>
      </c>
      <c r="M38" s="440"/>
    </row>
    <row r="39" spans="1:13" ht="12.75">
      <c r="A39" s="456"/>
      <c r="B39" s="456"/>
      <c r="C39" s="456"/>
      <c r="D39" s="456"/>
      <c r="E39" s="457"/>
      <c r="F39" s="24"/>
      <c r="G39" s="25"/>
      <c r="H39" s="43">
        <v>33</v>
      </c>
      <c r="M39" s="440"/>
    </row>
    <row r="40" spans="1:13" ht="12.75">
      <c r="A40" s="456"/>
      <c r="B40" s="456"/>
      <c r="C40" s="456"/>
      <c r="D40" s="456"/>
      <c r="E40" s="456"/>
      <c r="F40" s="42">
        <f>SUM($E$31:$E$40)</f>
        <v>0</v>
      </c>
      <c r="G40" s="25">
        <f>SUM($E$31:$E$40)</f>
        <v>0</v>
      </c>
      <c r="H40" s="43">
        <v>34</v>
      </c>
      <c r="I40" s="18" t="s">
        <v>58</v>
      </c>
      <c r="J40" s="3"/>
      <c r="K40" s="3"/>
      <c r="L40" s="3"/>
      <c r="M40" s="71">
        <f>'Sch. 13'!H33</f>
        <v>0</v>
      </c>
    </row>
    <row r="41" spans="1:13" ht="13.5" thickBot="1">
      <c r="A41" t="s">
        <v>54</v>
      </c>
      <c r="F41" s="24">
        <f>'Sch. 1-5,11'!F35</f>
        <v>0</v>
      </c>
      <c r="G41" s="28">
        <f>F41</f>
        <v>0</v>
      </c>
      <c r="H41" s="43">
        <v>35</v>
      </c>
      <c r="I41" s="112" t="s">
        <v>60</v>
      </c>
      <c r="J41" s="113"/>
      <c r="K41" s="113"/>
      <c r="L41" s="114"/>
      <c r="M41" s="357">
        <f>SUM(M7:M40)</f>
        <v>0</v>
      </c>
    </row>
    <row r="42" spans="1:13" ht="13.5" thickBot="1">
      <c r="A42" t="s">
        <v>56</v>
      </c>
      <c r="F42" s="28">
        <f>'Sch. 1-5,11'!H53</f>
        <v>0</v>
      </c>
      <c r="G42" s="41">
        <f>F42</f>
        <v>0</v>
      </c>
      <c r="H42" s="24">
        <v>36</v>
      </c>
      <c r="I42" s="375" t="s">
        <v>62</v>
      </c>
      <c r="J42" s="376"/>
      <c r="K42" s="376"/>
      <c r="L42" s="377"/>
      <c r="M42" s="378"/>
    </row>
    <row r="43" spans="1:13" ht="12.75">
      <c r="A43" t="s">
        <v>57</v>
      </c>
      <c r="F43" s="28">
        <f>'Sch. 1-5,11'!H70</f>
        <v>0</v>
      </c>
      <c r="G43" s="41">
        <f>F43</f>
        <v>0</v>
      </c>
      <c r="H43" s="43">
        <v>37</v>
      </c>
      <c r="I43" s="16" t="s">
        <v>64</v>
      </c>
      <c r="J43" s="29"/>
      <c r="K43" s="29"/>
      <c r="L43" s="17"/>
      <c r="M43" s="52"/>
    </row>
    <row r="44" spans="1:13" ht="12.75">
      <c r="A44" s="3" t="s">
        <v>59</v>
      </c>
      <c r="B44" s="3"/>
      <c r="C44" s="3"/>
      <c r="D44" s="3"/>
      <c r="E44" s="3"/>
      <c r="F44" s="480"/>
      <c r="G44" s="480"/>
      <c r="H44" s="25">
        <v>38</v>
      </c>
      <c r="I44" s="16" t="s">
        <v>65</v>
      </c>
      <c r="J44" s="29"/>
      <c r="K44" s="29"/>
      <c r="L44" s="17"/>
      <c r="M44" s="221">
        <f>'Sch. 12'!O11</f>
        <v>0</v>
      </c>
    </row>
    <row r="45" spans="1:13" ht="13.5" thickBot="1">
      <c r="A45" s="120" t="s">
        <v>61</v>
      </c>
      <c r="B45" s="57"/>
      <c r="C45" s="57"/>
      <c r="D45" s="57"/>
      <c r="E45" s="58"/>
      <c r="F45" s="356">
        <f>SUM(F7:F44)</f>
        <v>0</v>
      </c>
      <c r="G45" s="356">
        <f>SUM(G7:G44)</f>
        <v>0</v>
      </c>
      <c r="H45" s="25">
        <v>39</v>
      </c>
      <c r="I45" s="16" t="s">
        <v>66</v>
      </c>
      <c r="J45" s="29"/>
      <c r="K45" s="29"/>
      <c r="L45" s="17"/>
      <c r="M45" s="221">
        <f>'Sch. 12'!O19</f>
        <v>0</v>
      </c>
    </row>
    <row r="46" spans="1:13" ht="13.5" thickBot="1">
      <c r="A46" s="391" t="s">
        <v>63</v>
      </c>
      <c r="B46" s="392"/>
      <c r="C46" s="392"/>
      <c r="D46" s="392"/>
      <c r="E46" s="392"/>
      <c r="F46" s="393"/>
      <c r="G46" s="394"/>
      <c r="H46" s="25">
        <v>40</v>
      </c>
      <c r="I46" s="16" t="s">
        <v>69</v>
      </c>
      <c r="J46" s="29"/>
      <c r="K46" s="29"/>
      <c r="L46" s="17"/>
      <c r="M46" s="221">
        <f>'Sch. 12'!O25</f>
        <v>0</v>
      </c>
    </row>
    <row r="47" spans="1:13" ht="12.75">
      <c r="A47" t="s">
        <v>555</v>
      </c>
      <c r="F47" s="25">
        <f>IF('Sch. 6-8'!M20&gt;0,'Sch. 6-8'!M20,'Sch. 6-8'!N45)</f>
        <v>0</v>
      </c>
      <c r="G47" s="24">
        <f>IF('Sch. 6-8'!O20&gt;0,'Sch. 6-8'!O20,'Sch. 6-8'!P45)</f>
        <v>0</v>
      </c>
      <c r="H47" s="25">
        <v>41</v>
      </c>
      <c r="I47" s="16" t="s">
        <v>72</v>
      </c>
      <c r="J47" s="29"/>
      <c r="K47" s="29"/>
      <c r="L47" s="17"/>
      <c r="M47" s="25">
        <f>'Sch. 12'!O31</f>
        <v>0</v>
      </c>
    </row>
    <row r="48" spans="1:13" ht="12.75">
      <c r="A48" t="s">
        <v>67</v>
      </c>
      <c r="F48" s="25">
        <f>'Sch. 6-8'!N72</f>
        <v>0</v>
      </c>
      <c r="G48" s="24">
        <f>'Sch. 6-8'!P72</f>
        <v>0</v>
      </c>
      <c r="H48" s="25">
        <v>42</v>
      </c>
      <c r="I48" s="16" t="s">
        <v>74</v>
      </c>
      <c r="J48" s="29"/>
      <c r="K48" s="29"/>
      <c r="L48" s="17"/>
      <c r="M48" s="221">
        <f>'Sch. 12'!O37</f>
        <v>0</v>
      </c>
    </row>
    <row r="49" spans="1:13" ht="12.75">
      <c r="A49" t="s">
        <v>582</v>
      </c>
      <c r="F49" s="25" t="s">
        <v>68</v>
      </c>
      <c r="G49" s="222">
        <f>'Sch. 9-10'!L64</f>
        <v>0</v>
      </c>
      <c r="H49" s="25">
        <v>43</v>
      </c>
      <c r="I49" s="18" t="s">
        <v>75</v>
      </c>
      <c r="J49" s="3"/>
      <c r="K49" s="3"/>
      <c r="L49" s="19"/>
      <c r="M49" s="452"/>
    </row>
    <row r="50" spans="1:13" ht="13.5" thickBot="1">
      <c r="A50" s="6" t="s">
        <v>70</v>
      </c>
      <c r="C50" s="10" t="s">
        <v>71</v>
      </c>
      <c r="D50" s="220">
        <f>'Sch. 9-10'!F64</f>
        <v>0</v>
      </c>
      <c r="F50" s="25" t="s">
        <v>68</v>
      </c>
      <c r="G50" s="24" t="s">
        <v>68</v>
      </c>
      <c r="H50" s="25">
        <v>44</v>
      </c>
      <c r="I50" s="112" t="s">
        <v>76</v>
      </c>
      <c r="J50" s="113"/>
      <c r="K50" s="113"/>
      <c r="L50" s="114"/>
      <c r="M50" s="357">
        <f>SUM(M43:M49)</f>
        <v>0</v>
      </c>
    </row>
    <row r="51" spans="1:13" ht="13.5" thickBot="1">
      <c r="A51" s="6" t="s">
        <v>73</v>
      </c>
      <c r="D51" s="220">
        <f>'Sch. 9-10'!J64</f>
        <v>0</v>
      </c>
      <c r="F51" s="221">
        <f>D50-D51</f>
        <v>0</v>
      </c>
      <c r="G51" s="24" t="s">
        <v>68</v>
      </c>
      <c r="H51" s="24">
        <v>45</v>
      </c>
      <c r="I51" s="341"/>
      <c r="J51" s="337"/>
      <c r="K51" s="337"/>
      <c r="L51" s="344" t="s">
        <v>7</v>
      </c>
      <c r="M51" s="345" t="s">
        <v>8</v>
      </c>
    </row>
    <row r="52" spans="1:13" ht="12.75">
      <c r="A52" t="s">
        <v>77</v>
      </c>
      <c r="F52" s="25">
        <f>'Sch. 1-5,11'!H82</f>
        <v>0</v>
      </c>
      <c r="G52" s="25">
        <f>'Sch. 1-5,11'!I82</f>
        <v>0</v>
      </c>
      <c r="H52" s="25">
        <v>46</v>
      </c>
      <c r="I52" s="16" t="s">
        <v>78</v>
      </c>
      <c r="J52" s="29"/>
      <c r="K52" s="17"/>
      <c r="L52" s="79"/>
      <c r="M52" s="55"/>
    </row>
    <row r="53" spans="1:13" ht="12.75">
      <c r="A53" t="s">
        <v>79</v>
      </c>
      <c r="F53" s="25">
        <f>'Sch. 1-5,11'!H88</f>
        <v>0</v>
      </c>
      <c r="G53" s="25">
        <f>'Sch. 1-5,11'!I88</f>
        <v>0</v>
      </c>
      <c r="H53" s="25">
        <v>47</v>
      </c>
      <c r="I53" s="38" t="s">
        <v>581</v>
      </c>
      <c r="J53" s="29"/>
      <c r="K53" s="17"/>
      <c r="L53" s="328">
        <f>M41+M50</f>
        <v>0</v>
      </c>
      <c r="M53" s="329">
        <f>SUM(M50,M41)</f>
        <v>0</v>
      </c>
    </row>
    <row r="54" spans="1:13" ht="12.75">
      <c r="A54" t="s">
        <v>80</v>
      </c>
      <c r="F54" s="25">
        <f>'Sch. 1-5,11'!H94</f>
        <v>0</v>
      </c>
      <c r="G54" s="25">
        <f>'Sch. 1-5,11'!I94</f>
        <v>0</v>
      </c>
      <c r="H54" s="25">
        <v>48</v>
      </c>
      <c r="I54" s="16" t="s">
        <v>81</v>
      </c>
      <c r="J54" s="29"/>
      <c r="K54" s="17"/>
      <c r="L54" s="21"/>
      <c r="M54" s="25"/>
    </row>
    <row r="55" spans="1:16" ht="12.75">
      <c r="A55" t="s">
        <v>82</v>
      </c>
      <c r="F55" s="52"/>
      <c r="G55" s="53"/>
      <c r="H55" s="25">
        <v>49</v>
      </c>
      <c r="I55" s="39" t="s">
        <v>83</v>
      </c>
      <c r="J55" s="3"/>
      <c r="K55" s="19"/>
      <c r="L55" s="22" t="s">
        <v>68</v>
      </c>
      <c r="M55" s="330">
        <f>'Sch. 13'!H62</f>
        <v>0</v>
      </c>
      <c r="P55" s="348"/>
    </row>
    <row r="56" spans="1:13" ht="12.75">
      <c r="A56" s="6" t="s">
        <v>84</v>
      </c>
      <c r="F56" s="25">
        <f>'Sch. 1-5,11'!N111</f>
        <v>0</v>
      </c>
      <c r="G56" s="24">
        <f>'Sch. 1-5,11'!N111</f>
        <v>0</v>
      </c>
      <c r="H56" s="25">
        <v>50</v>
      </c>
      <c r="I56" s="40" t="s">
        <v>85</v>
      </c>
      <c r="J56" s="37"/>
      <c r="K56" s="15"/>
      <c r="L56" s="359">
        <f>SUM(L52:L55)</f>
        <v>0</v>
      </c>
      <c r="M56" s="359">
        <f>SUM(M53:M55)</f>
        <v>0</v>
      </c>
    </row>
    <row r="57" spans="1:13" ht="12.75">
      <c r="A57" t="s">
        <v>86</v>
      </c>
      <c r="F57" s="25" t="s">
        <v>68</v>
      </c>
      <c r="G57" s="222">
        <f>'Sch. 9-10'!N88</f>
        <v>0</v>
      </c>
      <c r="H57" s="25">
        <v>51</v>
      </c>
      <c r="I57" s="18" t="s">
        <v>87</v>
      </c>
      <c r="J57" s="3"/>
      <c r="K57" s="19"/>
      <c r="L57" s="22" t="s">
        <v>68</v>
      </c>
      <c r="M57" s="71">
        <f>'Sch. 14-15'!F38</f>
        <v>0</v>
      </c>
    </row>
    <row r="58" spans="1:13" ht="12.75">
      <c r="A58" s="6" t="s">
        <v>70</v>
      </c>
      <c r="C58" s="10" t="s">
        <v>71</v>
      </c>
      <c r="D58" s="220">
        <f>'Sch. 9-10'!H88</f>
        <v>0</v>
      </c>
      <c r="F58" s="25" t="s">
        <v>68</v>
      </c>
      <c r="G58" s="24" t="s">
        <v>68</v>
      </c>
      <c r="H58" s="25">
        <v>52</v>
      </c>
      <c r="I58" s="115" t="s">
        <v>88</v>
      </c>
      <c r="J58" s="116"/>
      <c r="K58" s="94"/>
      <c r="L58" s="359">
        <f>SUM(L56:L57)</f>
        <v>0</v>
      </c>
      <c r="M58" s="359">
        <f>SUM(M56:M57)</f>
        <v>0</v>
      </c>
    </row>
    <row r="59" spans="1:13" ht="12.75">
      <c r="A59" s="6" t="s">
        <v>73</v>
      </c>
      <c r="D59" s="220">
        <f>'Sch. 9-10'!L88</f>
        <v>0</v>
      </c>
      <c r="F59" s="221">
        <f>D58-D59</f>
        <v>0</v>
      </c>
      <c r="G59" s="24" t="s">
        <v>68</v>
      </c>
      <c r="H59" s="25">
        <v>53</v>
      </c>
      <c r="I59" s="14" t="s">
        <v>89</v>
      </c>
      <c r="J59" s="37"/>
      <c r="K59" s="15"/>
      <c r="L59" s="23"/>
      <c r="M59" s="23"/>
    </row>
    <row r="60" spans="1:13" ht="12.75">
      <c r="A60" s="3" t="s">
        <v>90</v>
      </c>
      <c r="B60" s="3"/>
      <c r="C60" s="3"/>
      <c r="D60" s="3"/>
      <c r="E60" s="3"/>
      <c r="F60" s="27"/>
      <c r="G60" s="26"/>
      <c r="H60" s="25">
        <v>54</v>
      </c>
      <c r="I60" s="16" t="s">
        <v>91</v>
      </c>
      <c r="J60" s="29"/>
      <c r="K60" s="17"/>
      <c r="L60" s="72">
        <f>M60</f>
        <v>0</v>
      </c>
      <c r="M60" s="353">
        <f>G63-M56-M63</f>
        <v>0</v>
      </c>
    </row>
    <row r="61" spans="1:13" ht="13.5" thickBot="1">
      <c r="A61" s="115" t="s">
        <v>92</v>
      </c>
      <c r="B61" s="116"/>
      <c r="C61" s="116"/>
      <c r="D61" s="116"/>
      <c r="E61" s="94"/>
      <c r="F61" s="357">
        <f>SUM(F47:F60)</f>
        <v>0</v>
      </c>
      <c r="G61" s="358">
        <f>SUM(G47:G60)</f>
        <v>0</v>
      </c>
      <c r="H61" s="25">
        <v>55</v>
      </c>
      <c r="I61" s="16" t="s">
        <v>93</v>
      </c>
      <c r="J61" s="29"/>
      <c r="K61" s="17"/>
      <c r="L61" s="490"/>
      <c r="M61" s="440"/>
    </row>
    <row r="62" spans="1:13" ht="13.5" thickBot="1">
      <c r="A62" s="341"/>
      <c r="B62" s="337"/>
      <c r="C62" s="337"/>
      <c r="D62" s="337"/>
      <c r="E62" s="337"/>
      <c r="F62" s="342"/>
      <c r="G62" s="343"/>
      <c r="H62" s="43">
        <v>56</v>
      </c>
      <c r="I62" s="16" t="s">
        <v>94</v>
      </c>
      <c r="J62" s="29"/>
      <c r="K62" s="17"/>
      <c r="L62" s="25" t="s">
        <v>68</v>
      </c>
      <c r="M62" s="72">
        <f>'Sch. 14-15'!F41</f>
        <v>0</v>
      </c>
    </row>
    <row r="63" spans="1:13" ht="12.75">
      <c r="A63" s="112" t="s">
        <v>95</v>
      </c>
      <c r="B63" s="95"/>
      <c r="C63" s="95"/>
      <c r="D63" s="95"/>
      <c r="E63" s="114"/>
      <c r="F63" s="357">
        <f>F61+F45</f>
        <v>0</v>
      </c>
      <c r="G63" s="358">
        <f>G61+G45</f>
        <v>0</v>
      </c>
      <c r="H63" s="25">
        <v>57</v>
      </c>
      <c r="I63" s="18" t="s">
        <v>96</v>
      </c>
      <c r="J63" s="3"/>
      <c r="K63" s="19"/>
      <c r="L63" s="27" t="s">
        <v>68</v>
      </c>
      <c r="M63" s="489">
        <f>G63-F63-M55</f>
        <v>0</v>
      </c>
    </row>
    <row r="64" spans="1:13" ht="13.5" thickBot="1">
      <c r="A64" s="30" t="s">
        <v>97</v>
      </c>
      <c r="B64" s="31"/>
      <c r="C64" s="31"/>
      <c r="D64" s="31"/>
      <c r="E64" s="32"/>
      <c r="F64" s="33" t="s">
        <v>68</v>
      </c>
      <c r="G64" s="70">
        <f>'Sch. 14-15'!B38</f>
        <v>0</v>
      </c>
      <c r="H64" s="25">
        <v>58</v>
      </c>
      <c r="I64" s="106" t="s">
        <v>98</v>
      </c>
      <c r="J64" s="107"/>
      <c r="K64" s="107"/>
      <c r="L64" s="356">
        <f>SUM(L59:L63)</f>
        <v>0</v>
      </c>
      <c r="M64" s="356">
        <f>SUM(M59:M63)</f>
        <v>0</v>
      </c>
    </row>
    <row r="65" spans="1:13" ht="12.75">
      <c r="A65" s="105" t="s">
        <v>99</v>
      </c>
      <c r="B65" s="105"/>
      <c r="C65" s="105"/>
      <c r="D65" s="105"/>
      <c r="E65" s="105"/>
      <c r="F65" s="349"/>
      <c r="G65" s="350"/>
      <c r="H65" s="43">
        <v>59</v>
      </c>
      <c r="I65" s="108" t="s">
        <v>88</v>
      </c>
      <c r="J65" s="105"/>
      <c r="K65" s="105"/>
      <c r="L65" s="351"/>
      <c r="M65" s="351"/>
    </row>
    <row r="66" spans="1:13" ht="13.5" thickBot="1">
      <c r="A66" s="3"/>
      <c r="B66" s="3"/>
      <c r="C66" s="3"/>
      <c r="D66" s="3"/>
      <c r="E66" s="81"/>
      <c r="F66" s="360">
        <f>SUM(F63:F64)</f>
        <v>0</v>
      </c>
      <c r="G66" s="361">
        <f>SUM(G63:G64)</f>
        <v>0</v>
      </c>
      <c r="H66" s="36">
        <v>60</v>
      </c>
      <c r="I66" s="109" t="s">
        <v>100</v>
      </c>
      <c r="J66" s="110"/>
      <c r="K66" s="111"/>
      <c r="L66" s="362">
        <f>L64+L58</f>
        <v>0</v>
      </c>
      <c r="M66" s="362">
        <f>M64+M58</f>
        <v>0</v>
      </c>
    </row>
  </sheetData>
  <sheetProtection sheet="1" objects="1" scenarios="1"/>
  <mergeCells count="2">
    <mergeCell ref="B3:D3"/>
    <mergeCell ref="B4:D4"/>
  </mergeCells>
  <printOptions/>
  <pageMargins left="0.75" right="0.75" top="1" bottom="1" header="0.5" footer="0.5"/>
  <pageSetup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N11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23.7109375" style="0" customWidth="1"/>
    <col min="3" max="3" width="9.8515625" style="0" customWidth="1"/>
    <col min="4" max="4" width="12.00390625" style="0" customWidth="1"/>
    <col min="5" max="6" width="9.8515625" style="0" customWidth="1"/>
    <col min="7" max="7" width="11.57421875" style="0" customWidth="1"/>
  </cols>
  <sheetData>
    <row r="1" ht="13.5" thickBot="1"/>
    <row r="2" spans="1:6" ht="13.5" thickBot="1">
      <c r="A2" s="395" t="s">
        <v>512</v>
      </c>
      <c r="B2" s="193"/>
      <c r="C2" s="31"/>
      <c r="D2" s="191"/>
      <c r="E2" s="191"/>
      <c r="F2" s="192"/>
    </row>
    <row r="3" spans="1:6" ht="13.5" thickBot="1">
      <c r="A3" s="396" t="s">
        <v>513</v>
      </c>
      <c r="B3" s="397"/>
      <c r="C3" s="555" t="s">
        <v>514</v>
      </c>
      <c r="D3" s="557"/>
      <c r="E3" s="555" t="s">
        <v>515</v>
      </c>
      <c r="F3" s="557"/>
    </row>
    <row r="4" spans="1:6" ht="25.5" customHeight="1">
      <c r="A4" s="194" t="s">
        <v>235</v>
      </c>
      <c r="B4" s="195" t="s">
        <v>236</v>
      </c>
      <c r="C4" s="196" t="s">
        <v>237</v>
      </c>
      <c r="D4" s="196" t="s">
        <v>8</v>
      </c>
      <c r="E4" s="196" t="s">
        <v>237</v>
      </c>
      <c r="F4" s="197" t="s">
        <v>8</v>
      </c>
    </row>
    <row r="5" spans="1:6" ht="12.75">
      <c r="A5" s="174"/>
      <c r="B5" s="154"/>
      <c r="C5" s="154"/>
      <c r="D5" s="154"/>
      <c r="E5" s="154"/>
      <c r="F5" s="175"/>
    </row>
    <row r="6" spans="1:6" ht="12.75">
      <c r="A6" s="174"/>
      <c r="B6" s="154"/>
      <c r="C6" s="154"/>
      <c r="D6" s="154"/>
      <c r="E6" s="154"/>
      <c r="F6" s="175"/>
    </row>
    <row r="7" spans="1:6" ht="12.75">
      <c r="A7" s="174"/>
      <c r="B7" s="154"/>
      <c r="C7" s="154"/>
      <c r="D7" s="154"/>
      <c r="E7" s="154"/>
      <c r="F7" s="175"/>
    </row>
    <row r="8" spans="1:6" ht="12.75">
      <c r="A8" s="174"/>
      <c r="B8" s="154"/>
      <c r="C8" s="154"/>
      <c r="D8" s="154"/>
      <c r="E8" s="154"/>
      <c r="F8" s="175"/>
    </row>
    <row r="9" spans="1:6" ht="12.75">
      <c r="A9" s="174"/>
      <c r="B9" s="154"/>
      <c r="C9" s="154"/>
      <c r="D9" s="154"/>
      <c r="E9" s="154"/>
      <c r="F9" s="175"/>
    </row>
    <row r="10" spans="1:6" ht="12.75">
      <c r="A10" s="174"/>
      <c r="B10" s="154"/>
      <c r="C10" s="154"/>
      <c r="D10" s="154"/>
      <c r="E10" s="154"/>
      <c r="F10" s="175"/>
    </row>
    <row r="11" spans="1:6" ht="12.75">
      <c r="A11" s="174"/>
      <c r="B11" s="154"/>
      <c r="C11" s="154"/>
      <c r="D11" s="154"/>
      <c r="E11" s="154"/>
      <c r="F11" s="175"/>
    </row>
    <row r="12" spans="1:6" ht="12.75">
      <c r="A12" s="174"/>
      <c r="B12" s="154"/>
      <c r="C12" s="154"/>
      <c r="D12" s="154"/>
      <c r="E12" s="154"/>
      <c r="F12" s="175"/>
    </row>
    <row r="13" spans="1:6" ht="12.75">
      <c r="A13" s="174"/>
      <c r="B13" s="154"/>
      <c r="C13" s="154"/>
      <c r="D13" s="154"/>
      <c r="E13" s="154"/>
      <c r="F13" s="175"/>
    </row>
    <row r="14" spans="1:6" ht="12.75">
      <c r="A14" s="174"/>
      <c r="B14" s="154"/>
      <c r="C14" s="154"/>
      <c r="D14" s="154"/>
      <c r="E14" s="154"/>
      <c r="F14" s="175"/>
    </row>
    <row r="15" spans="1:6" ht="12.75">
      <c r="A15" s="174"/>
      <c r="B15" s="154"/>
      <c r="C15" s="154"/>
      <c r="D15" s="154"/>
      <c r="E15" s="154"/>
      <c r="F15" s="175"/>
    </row>
    <row r="16" spans="1:6" ht="13.5" thickBot="1">
      <c r="A16" s="174"/>
      <c r="B16" s="154"/>
      <c r="C16" s="155"/>
      <c r="D16" s="155"/>
      <c r="E16" s="155"/>
      <c r="F16" s="176"/>
    </row>
    <row r="17" spans="1:6" ht="13.5" thickBot="1">
      <c r="A17" s="177" t="s">
        <v>238</v>
      </c>
      <c r="B17" s="107"/>
      <c r="C17" s="51">
        <f>SUM(C5:C16)</f>
        <v>0</v>
      </c>
      <c r="D17" s="48">
        <f>SUM(D5:D16)</f>
        <v>0</v>
      </c>
      <c r="E17" s="51">
        <f>SUM(E5:E16)</f>
        <v>0</v>
      </c>
      <c r="F17" s="48">
        <f>SUM(F5:F16)</f>
        <v>0</v>
      </c>
    </row>
    <row r="18" spans="1:6" ht="12.75">
      <c r="A18" s="95"/>
      <c r="B18" s="95"/>
      <c r="C18" s="42"/>
      <c r="D18" s="42"/>
      <c r="E18" s="42"/>
      <c r="F18" s="42"/>
    </row>
    <row r="19" spans="1:6" ht="13.5" thickBot="1">
      <c r="A19" s="95"/>
      <c r="B19" s="95"/>
      <c r="C19" s="42"/>
      <c r="D19" s="42"/>
      <c r="E19" s="42"/>
      <c r="F19" s="42"/>
    </row>
    <row r="20" spans="1:8" ht="13.5" thickBot="1">
      <c r="A20" s="398" t="s">
        <v>516</v>
      </c>
      <c r="B20" s="173"/>
      <c r="C20" s="173"/>
      <c r="D20" s="199"/>
      <c r="E20" s="29"/>
      <c r="F20" s="152"/>
      <c r="G20" s="42"/>
      <c r="H20" s="29"/>
    </row>
    <row r="21" spans="1:8" ht="13.5" thickBot="1">
      <c r="A21" s="399" t="s">
        <v>522</v>
      </c>
      <c r="B21" s="400"/>
      <c r="C21" s="555" t="s">
        <v>514</v>
      </c>
      <c r="D21" s="557"/>
      <c r="E21" s="556" t="s">
        <v>515</v>
      </c>
      <c r="F21" s="557"/>
      <c r="G21" s="42"/>
      <c r="H21" s="29"/>
    </row>
    <row r="22" spans="1:8" ht="12.75">
      <c r="A22" s="565" t="s">
        <v>236</v>
      </c>
      <c r="B22" s="566"/>
      <c r="C22" s="29"/>
      <c r="D22" s="27" t="s">
        <v>36</v>
      </c>
      <c r="E22" s="29"/>
      <c r="F22" s="179" t="s">
        <v>36</v>
      </c>
      <c r="G22" s="42"/>
      <c r="H22" s="29"/>
    </row>
    <row r="23" spans="1:8" ht="12.75">
      <c r="A23" s="560"/>
      <c r="B23" s="561"/>
      <c r="C23" s="29"/>
      <c r="D23" s="9"/>
      <c r="E23" s="29"/>
      <c r="F23" s="180"/>
      <c r="G23" s="42"/>
      <c r="H23" s="29"/>
    </row>
    <row r="24" spans="1:8" ht="12.75">
      <c r="A24" s="560"/>
      <c r="B24" s="561"/>
      <c r="C24" s="29"/>
      <c r="D24" s="9"/>
      <c r="E24" s="29"/>
      <c r="F24" s="180"/>
      <c r="G24" s="42"/>
      <c r="H24" s="29"/>
    </row>
    <row r="25" spans="1:8" ht="12.75">
      <c r="A25" s="560"/>
      <c r="B25" s="561"/>
      <c r="C25" s="29"/>
      <c r="D25" s="9"/>
      <c r="E25" s="29"/>
      <c r="F25" s="180"/>
      <c r="G25" s="42"/>
      <c r="H25" s="29"/>
    </row>
    <row r="26" spans="1:8" ht="12.75">
      <c r="A26" s="560"/>
      <c r="B26" s="561"/>
      <c r="C26" s="29"/>
      <c r="D26" s="9"/>
      <c r="E26" s="29"/>
      <c r="F26" s="180"/>
      <c r="G26" s="42"/>
      <c r="H26" s="29"/>
    </row>
    <row r="27" spans="1:8" ht="12.75">
      <c r="A27" s="560"/>
      <c r="B27" s="561"/>
      <c r="C27" s="29"/>
      <c r="D27" s="9"/>
      <c r="E27" s="29"/>
      <c r="F27" s="180"/>
      <c r="G27" s="42"/>
      <c r="H27" s="29"/>
    </row>
    <row r="28" spans="1:8" ht="12.75">
      <c r="A28" s="560"/>
      <c r="B28" s="561"/>
      <c r="C28" s="29"/>
      <c r="D28" s="9"/>
      <c r="E28" s="29"/>
      <c r="F28" s="180"/>
      <c r="G28" s="42"/>
      <c r="H28" s="29"/>
    </row>
    <row r="29" spans="1:8" ht="12.75">
      <c r="A29" s="560"/>
      <c r="B29" s="561"/>
      <c r="C29" s="29"/>
      <c r="D29" s="9"/>
      <c r="E29" s="29"/>
      <c r="F29" s="180"/>
      <c r="G29" s="42"/>
      <c r="H29" s="29"/>
    </row>
    <row r="30" spans="1:8" ht="12.75">
      <c r="A30" s="560"/>
      <c r="B30" s="561"/>
      <c r="C30" s="29"/>
      <c r="D30" s="9"/>
      <c r="E30" s="29"/>
      <c r="F30" s="180"/>
      <c r="G30" s="42"/>
      <c r="H30" s="29"/>
    </row>
    <row r="31" spans="1:8" ht="12.75">
      <c r="A31" s="560"/>
      <c r="B31" s="561"/>
      <c r="C31" s="29"/>
      <c r="D31" s="9"/>
      <c r="E31" s="29"/>
      <c r="F31" s="180"/>
      <c r="G31" s="42"/>
      <c r="H31" s="29"/>
    </row>
    <row r="32" spans="1:8" ht="12.75">
      <c r="A32" s="560"/>
      <c r="B32" s="561"/>
      <c r="C32" s="29"/>
      <c r="D32" s="9"/>
      <c r="E32" s="29"/>
      <c r="F32" s="180"/>
      <c r="G32" s="42"/>
      <c r="H32" s="29"/>
    </row>
    <row r="33" spans="1:8" ht="12.75">
      <c r="A33" s="560"/>
      <c r="B33" s="561"/>
      <c r="C33" s="29"/>
      <c r="D33" s="9"/>
      <c r="E33" s="29"/>
      <c r="F33" s="180"/>
      <c r="G33" s="42"/>
      <c r="H33" s="29"/>
    </row>
    <row r="34" spans="1:8" ht="13.5" thickBot="1">
      <c r="A34" s="560"/>
      <c r="B34" s="561"/>
      <c r="C34" s="29"/>
      <c r="D34" s="9"/>
      <c r="E34" s="29"/>
      <c r="F34" s="180"/>
      <c r="G34" s="42"/>
      <c r="H34" s="29"/>
    </row>
    <row r="35" spans="1:8" ht="13.5" thickBot="1">
      <c r="A35" s="558" t="s">
        <v>238</v>
      </c>
      <c r="B35" s="559"/>
      <c r="C35" s="178"/>
      <c r="D35" s="48">
        <f>SUM(D23:D34)</f>
        <v>0</v>
      </c>
      <c r="E35" s="178"/>
      <c r="F35" s="48">
        <f>SUM(F23:F34)</f>
        <v>0</v>
      </c>
      <c r="G35" s="42"/>
      <c r="H35" s="29"/>
    </row>
    <row r="36" spans="1:8" ht="12.75">
      <c r="A36" s="152"/>
      <c r="B36" s="152"/>
      <c r="C36" s="42"/>
      <c r="D36" s="42"/>
      <c r="E36" s="42"/>
      <c r="F36" s="42"/>
      <c r="G36" s="42"/>
      <c r="H36" s="29"/>
    </row>
    <row r="37" spans="1:8" ht="13.5" thickBot="1">
      <c r="A37" s="152"/>
      <c r="B37" s="152"/>
      <c r="C37" s="42"/>
      <c r="D37" s="42"/>
      <c r="E37" s="42"/>
      <c r="F37" s="42"/>
      <c r="G37" s="42"/>
      <c r="H37" s="29"/>
    </row>
    <row r="38" spans="1:6" ht="13.5" customHeight="1" thickBot="1">
      <c r="A38" s="398" t="s">
        <v>518</v>
      </c>
      <c r="B38" s="190"/>
      <c r="C38" s="181"/>
      <c r="D38" s="181"/>
      <c r="E38" s="181"/>
      <c r="F38" s="29"/>
    </row>
    <row r="39" spans="1:8" ht="13.5" customHeight="1" thickBot="1">
      <c r="A39" s="391" t="s">
        <v>517</v>
      </c>
      <c r="B39" s="401"/>
      <c r="C39" s="555" t="s">
        <v>514</v>
      </c>
      <c r="D39" s="556"/>
      <c r="E39" s="557"/>
      <c r="F39" s="556" t="s">
        <v>515</v>
      </c>
      <c r="G39" s="556"/>
      <c r="H39" s="557"/>
    </row>
    <row r="40" spans="1:8" ht="12.75">
      <c r="A40" s="183" t="s">
        <v>43</v>
      </c>
      <c r="B40" s="184"/>
      <c r="C40" s="185" t="s">
        <v>239</v>
      </c>
      <c r="D40" s="185" t="s">
        <v>240</v>
      </c>
      <c r="E40" s="186" t="s">
        <v>36</v>
      </c>
      <c r="F40" s="185" t="s">
        <v>239</v>
      </c>
      <c r="G40" s="185" t="s">
        <v>240</v>
      </c>
      <c r="H40" s="187" t="s">
        <v>36</v>
      </c>
    </row>
    <row r="41" spans="1:8" ht="12.75">
      <c r="A41" s="564"/>
      <c r="B41" s="561"/>
      <c r="C41" s="156"/>
      <c r="D41" s="156"/>
      <c r="E41" s="12">
        <f aca="true" t="shared" si="0" ref="E41:E49">C41*D41</f>
        <v>0</v>
      </c>
      <c r="F41" s="156"/>
      <c r="G41" s="156"/>
      <c r="H41" s="182">
        <f aca="true" t="shared" si="1" ref="H41:H52">F41*G41</f>
        <v>0</v>
      </c>
    </row>
    <row r="42" spans="1:8" ht="12.75">
      <c r="A42" s="564"/>
      <c r="B42" s="561"/>
      <c r="C42" s="156"/>
      <c r="D42" s="156"/>
      <c r="E42" s="12">
        <f t="shared" si="0"/>
        <v>0</v>
      </c>
      <c r="F42" s="156"/>
      <c r="G42" s="156"/>
      <c r="H42" s="182">
        <f t="shared" si="1"/>
        <v>0</v>
      </c>
    </row>
    <row r="43" spans="1:8" ht="12.75">
      <c r="A43" s="564"/>
      <c r="B43" s="561"/>
      <c r="C43" s="156"/>
      <c r="D43" s="156"/>
      <c r="E43" s="12">
        <f t="shared" si="0"/>
        <v>0</v>
      </c>
      <c r="F43" s="156"/>
      <c r="G43" s="156"/>
      <c r="H43" s="182">
        <f t="shared" si="1"/>
        <v>0</v>
      </c>
    </row>
    <row r="44" spans="1:8" ht="12.75">
      <c r="A44" s="564"/>
      <c r="B44" s="561"/>
      <c r="C44" s="156"/>
      <c r="D44" s="156"/>
      <c r="E44" s="12">
        <f t="shared" si="0"/>
        <v>0</v>
      </c>
      <c r="F44" s="156"/>
      <c r="G44" s="156"/>
      <c r="H44" s="182">
        <f t="shared" si="1"/>
        <v>0</v>
      </c>
    </row>
    <row r="45" spans="1:8" ht="12.75">
      <c r="A45" s="560"/>
      <c r="B45" s="561"/>
      <c r="C45" s="156"/>
      <c r="D45" s="156"/>
      <c r="E45" s="12">
        <f t="shared" si="0"/>
        <v>0</v>
      </c>
      <c r="F45" s="156"/>
      <c r="G45" s="156"/>
      <c r="H45" s="182">
        <f t="shared" si="1"/>
        <v>0</v>
      </c>
    </row>
    <row r="46" spans="1:8" ht="12.75">
      <c r="A46" s="560"/>
      <c r="B46" s="561"/>
      <c r="C46" s="156"/>
      <c r="D46" s="156"/>
      <c r="E46" s="12">
        <f t="shared" si="0"/>
        <v>0</v>
      </c>
      <c r="F46" s="156"/>
      <c r="G46" s="156"/>
      <c r="H46" s="182">
        <f t="shared" si="1"/>
        <v>0</v>
      </c>
    </row>
    <row r="47" spans="1:8" ht="12.75">
      <c r="A47" s="560"/>
      <c r="B47" s="561"/>
      <c r="C47" s="156"/>
      <c r="D47" s="156"/>
      <c r="E47" s="12">
        <f t="shared" si="0"/>
        <v>0</v>
      </c>
      <c r="F47" s="156"/>
      <c r="G47" s="156"/>
      <c r="H47" s="182">
        <f t="shared" si="1"/>
        <v>0</v>
      </c>
    </row>
    <row r="48" spans="1:8" ht="12.75">
      <c r="A48" s="560"/>
      <c r="B48" s="561"/>
      <c r="C48" s="156"/>
      <c r="D48" s="156"/>
      <c r="E48" s="12">
        <f t="shared" si="0"/>
        <v>0</v>
      </c>
      <c r="F48" s="156"/>
      <c r="G48" s="156"/>
      <c r="H48" s="182">
        <f t="shared" si="1"/>
        <v>0</v>
      </c>
    </row>
    <row r="49" spans="1:8" ht="12.75">
      <c r="A49" s="560"/>
      <c r="B49" s="561"/>
      <c r="C49" s="156"/>
      <c r="D49" s="156"/>
      <c r="E49" s="12">
        <f t="shared" si="0"/>
        <v>0</v>
      </c>
      <c r="F49" s="156"/>
      <c r="G49" s="156"/>
      <c r="H49" s="182">
        <f t="shared" si="1"/>
        <v>0</v>
      </c>
    </row>
    <row r="50" spans="1:8" ht="12.75">
      <c r="A50" s="560"/>
      <c r="B50" s="561"/>
      <c r="C50" s="156"/>
      <c r="D50" s="156"/>
      <c r="E50" s="12">
        <f aca="true" t="shared" si="2" ref="E45:E52">C50*D50</f>
        <v>0</v>
      </c>
      <c r="F50" s="156"/>
      <c r="G50" s="156"/>
      <c r="H50" s="182">
        <f t="shared" si="1"/>
        <v>0</v>
      </c>
    </row>
    <row r="51" spans="1:8" ht="12.75">
      <c r="A51" s="560"/>
      <c r="B51" s="561"/>
      <c r="C51" s="156"/>
      <c r="D51" s="156"/>
      <c r="E51" s="12">
        <f t="shared" si="2"/>
        <v>0</v>
      </c>
      <c r="F51" s="156"/>
      <c r="G51" s="156"/>
      <c r="H51" s="182">
        <f t="shared" si="1"/>
        <v>0</v>
      </c>
    </row>
    <row r="52" spans="1:8" ht="13.5" thickBot="1">
      <c r="A52" s="560"/>
      <c r="B52" s="561"/>
      <c r="C52" s="156"/>
      <c r="D52" s="156"/>
      <c r="E52" s="12">
        <f t="shared" si="2"/>
        <v>0</v>
      </c>
      <c r="F52" s="156"/>
      <c r="G52" s="156"/>
      <c r="H52" s="182">
        <f t="shared" si="1"/>
        <v>0</v>
      </c>
    </row>
    <row r="53" spans="1:8" ht="13.5" thickBot="1">
      <c r="A53" s="188"/>
      <c r="B53" s="189"/>
      <c r="C53" s="107" t="s">
        <v>238</v>
      </c>
      <c r="D53" s="107"/>
      <c r="E53" s="46">
        <f>SUM(E41:E52)</f>
        <v>0</v>
      </c>
      <c r="F53" s="177" t="s">
        <v>238</v>
      </c>
      <c r="G53" s="107"/>
      <c r="H53" s="46">
        <f>SUM(H41:H52)</f>
        <v>0</v>
      </c>
    </row>
    <row r="54" spans="1:5" ht="12.75">
      <c r="A54" s="95"/>
      <c r="B54" s="95"/>
      <c r="C54" s="95"/>
      <c r="D54" s="95"/>
      <c r="E54" s="29"/>
    </row>
    <row r="55" spans="1:5" ht="13.5" thickBot="1">
      <c r="A55" s="95"/>
      <c r="B55" s="95"/>
      <c r="C55" s="95"/>
      <c r="D55" s="95"/>
      <c r="E55" s="29"/>
    </row>
    <row r="56" spans="1:9" ht="13.5" customHeight="1" thickBot="1">
      <c r="A56" s="402" t="s">
        <v>521</v>
      </c>
      <c r="B56" s="198"/>
      <c r="C56" s="198"/>
      <c r="D56" s="198"/>
      <c r="E56" s="29"/>
      <c r="F56" s="95"/>
      <c r="G56" s="95"/>
      <c r="H56" s="95"/>
      <c r="I56" s="42"/>
    </row>
    <row r="57" spans="1:10" ht="13.5" customHeight="1" thickBot="1">
      <c r="A57" s="573" t="s">
        <v>519</v>
      </c>
      <c r="B57" s="574"/>
      <c r="C57" s="555" t="s">
        <v>514</v>
      </c>
      <c r="D57" s="556"/>
      <c r="E57" s="557"/>
      <c r="F57" s="556" t="s">
        <v>515</v>
      </c>
      <c r="G57" s="556"/>
      <c r="H57" s="557"/>
      <c r="I57" s="95"/>
      <c r="J57" s="42"/>
    </row>
    <row r="58" spans="1:10" ht="12.75">
      <c r="A58" s="575" t="s">
        <v>241</v>
      </c>
      <c r="B58" s="576"/>
      <c r="C58" s="195" t="s">
        <v>242</v>
      </c>
      <c r="D58" s="195" t="s">
        <v>243</v>
      </c>
      <c r="E58" s="195" t="s">
        <v>36</v>
      </c>
      <c r="F58" s="185" t="s">
        <v>242</v>
      </c>
      <c r="G58" s="185" t="s">
        <v>520</v>
      </c>
      <c r="H58" s="187" t="s">
        <v>36</v>
      </c>
      <c r="I58" s="95"/>
      <c r="J58" s="42"/>
    </row>
    <row r="59" spans="1:11" ht="13.5" customHeight="1">
      <c r="A59" s="560"/>
      <c r="B59" s="561"/>
      <c r="C59" s="156"/>
      <c r="D59" s="156"/>
      <c r="E59" s="9">
        <f>C59*D59</f>
        <v>0</v>
      </c>
      <c r="F59" s="156"/>
      <c r="G59" s="156"/>
      <c r="H59" s="182">
        <f aca="true" t="shared" si="3" ref="H59:H69">F59*G59</f>
        <v>0</v>
      </c>
      <c r="I59" s="95"/>
      <c r="J59" s="42"/>
      <c r="K59" s="29"/>
    </row>
    <row r="60" spans="1:11" ht="13.5" customHeight="1">
      <c r="A60" s="560"/>
      <c r="B60" s="561"/>
      <c r="C60" s="156"/>
      <c r="D60" s="156"/>
      <c r="E60" s="9">
        <f aca="true" t="shared" si="4" ref="E60:E69">C60*D60</f>
        <v>0</v>
      </c>
      <c r="F60" s="156"/>
      <c r="G60" s="156"/>
      <c r="H60" s="182">
        <f t="shared" si="3"/>
        <v>0</v>
      </c>
      <c r="I60" s="95"/>
      <c r="J60" s="42"/>
      <c r="K60" s="29"/>
    </row>
    <row r="61" spans="1:11" ht="13.5" customHeight="1">
      <c r="A61" s="560"/>
      <c r="B61" s="561"/>
      <c r="C61" s="156"/>
      <c r="D61" s="156"/>
      <c r="E61" s="9">
        <f t="shared" si="4"/>
        <v>0</v>
      </c>
      <c r="F61" s="156"/>
      <c r="G61" s="156"/>
      <c r="H61" s="182">
        <f t="shared" si="3"/>
        <v>0</v>
      </c>
      <c r="I61" s="95"/>
      <c r="J61" s="42"/>
      <c r="K61" s="29"/>
    </row>
    <row r="62" spans="1:11" ht="13.5" customHeight="1">
      <c r="A62" s="560"/>
      <c r="B62" s="561"/>
      <c r="C62" s="156"/>
      <c r="D62" s="156"/>
      <c r="E62" s="9">
        <f t="shared" si="4"/>
        <v>0</v>
      </c>
      <c r="F62" s="156"/>
      <c r="G62" s="156"/>
      <c r="H62" s="182">
        <f t="shared" si="3"/>
        <v>0</v>
      </c>
      <c r="I62" s="95"/>
      <c r="J62" s="42"/>
      <c r="K62" s="29"/>
    </row>
    <row r="63" spans="1:11" ht="13.5" customHeight="1">
      <c r="A63" s="256"/>
      <c r="B63" s="257"/>
      <c r="C63" s="156"/>
      <c r="D63" s="156"/>
      <c r="E63" s="9">
        <f t="shared" si="4"/>
        <v>0</v>
      </c>
      <c r="F63" s="156"/>
      <c r="G63" s="156"/>
      <c r="H63" s="182">
        <f t="shared" si="3"/>
        <v>0</v>
      </c>
      <c r="I63" s="95"/>
      <c r="J63" s="42"/>
      <c r="K63" s="29"/>
    </row>
    <row r="64" spans="1:11" ht="13.5" customHeight="1">
      <c r="A64" s="256"/>
      <c r="B64" s="257"/>
      <c r="C64" s="156"/>
      <c r="D64" s="156"/>
      <c r="E64" s="9">
        <f t="shared" si="4"/>
        <v>0</v>
      </c>
      <c r="F64" s="156"/>
      <c r="G64" s="156"/>
      <c r="H64" s="182">
        <f t="shared" si="3"/>
        <v>0</v>
      </c>
      <c r="I64" s="95"/>
      <c r="J64" s="42"/>
      <c r="K64" s="29"/>
    </row>
    <row r="65" spans="1:11" ht="13.5" customHeight="1">
      <c r="A65" s="560"/>
      <c r="B65" s="561"/>
      <c r="C65" s="156"/>
      <c r="D65" s="156"/>
      <c r="E65" s="9">
        <f t="shared" si="4"/>
        <v>0</v>
      </c>
      <c r="F65" s="156"/>
      <c r="G65" s="156"/>
      <c r="H65" s="182">
        <f t="shared" si="3"/>
        <v>0</v>
      </c>
      <c r="I65" s="95"/>
      <c r="J65" s="42"/>
      <c r="K65" s="29"/>
    </row>
    <row r="66" spans="1:11" ht="13.5" customHeight="1">
      <c r="A66" s="560"/>
      <c r="B66" s="561"/>
      <c r="C66" s="156"/>
      <c r="D66" s="156"/>
      <c r="E66" s="9">
        <f t="shared" si="4"/>
        <v>0</v>
      </c>
      <c r="F66" s="156"/>
      <c r="G66" s="156"/>
      <c r="H66" s="182">
        <f t="shared" si="3"/>
        <v>0</v>
      </c>
      <c r="I66" s="95"/>
      <c r="J66" s="42"/>
      <c r="K66" s="29"/>
    </row>
    <row r="67" spans="1:11" ht="13.5" customHeight="1">
      <c r="A67" s="560"/>
      <c r="B67" s="561"/>
      <c r="C67" s="156"/>
      <c r="D67" s="156"/>
      <c r="E67" s="9">
        <f t="shared" si="4"/>
        <v>0</v>
      </c>
      <c r="F67" s="156"/>
      <c r="G67" s="156"/>
      <c r="H67" s="182">
        <f t="shared" si="3"/>
        <v>0</v>
      </c>
      <c r="I67" s="95"/>
      <c r="J67" s="42"/>
      <c r="K67" s="29"/>
    </row>
    <row r="68" spans="1:11" ht="13.5" customHeight="1">
      <c r="A68" s="560"/>
      <c r="B68" s="561"/>
      <c r="C68" s="156"/>
      <c r="D68" s="156"/>
      <c r="E68" s="9">
        <f t="shared" si="4"/>
        <v>0</v>
      </c>
      <c r="F68" s="156"/>
      <c r="G68" s="156"/>
      <c r="H68" s="182">
        <f t="shared" si="3"/>
        <v>0</v>
      </c>
      <c r="I68" s="95"/>
      <c r="J68" s="42"/>
      <c r="K68" s="29"/>
    </row>
    <row r="69" spans="1:11" ht="13.5" customHeight="1" thickBot="1">
      <c r="A69" s="560"/>
      <c r="B69" s="561"/>
      <c r="C69" s="156"/>
      <c r="D69" s="156"/>
      <c r="E69" s="9">
        <f t="shared" si="4"/>
        <v>0</v>
      </c>
      <c r="F69" s="156"/>
      <c r="G69" s="156"/>
      <c r="H69" s="182">
        <f t="shared" si="3"/>
        <v>0</v>
      </c>
      <c r="I69" s="95"/>
      <c r="J69" s="42"/>
      <c r="K69" s="29"/>
    </row>
    <row r="70" spans="1:10" ht="13.5" customHeight="1" thickBot="1">
      <c r="A70" s="188"/>
      <c r="B70" s="189"/>
      <c r="C70" s="107" t="s">
        <v>238</v>
      </c>
      <c r="D70" s="158"/>
      <c r="E70" s="48">
        <f>SUM(E59:E69)</f>
        <v>0</v>
      </c>
      <c r="F70" s="177" t="s">
        <v>238</v>
      </c>
      <c r="G70" s="107"/>
      <c r="H70" s="46">
        <f>SUM(H59:H69)</f>
        <v>0</v>
      </c>
      <c r="I70" s="95"/>
      <c r="J70" s="42"/>
    </row>
    <row r="71" ht="13.5" thickBot="1"/>
    <row r="72" ht="13.5" thickBot="1">
      <c r="A72" s="403" t="s">
        <v>523</v>
      </c>
    </row>
    <row r="73" spans="1:9" ht="13.5" thickBot="1">
      <c r="A73" s="404" t="s">
        <v>525</v>
      </c>
      <c r="B73" s="405"/>
      <c r="C73" s="181"/>
      <c r="D73" s="181"/>
      <c r="E73" s="181"/>
      <c r="F73" s="181"/>
      <c r="G73" s="181"/>
      <c r="H73" s="181"/>
      <c r="I73" s="181"/>
    </row>
    <row r="74" spans="1:9" ht="13.5" thickBot="1">
      <c r="A74" s="399" t="s">
        <v>524</v>
      </c>
      <c r="B74" s="401"/>
      <c r="C74" s="401"/>
      <c r="D74" s="555" t="s">
        <v>514</v>
      </c>
      <c r="E74" s="556"/>
      <c r="F74" s="557"/>
      <c r="G74" s="556" t="s">
        <v>515</v>
      </c>
      <c r="H74" s="556"/>
      <c r="I74" s="557"/>
    </row>
    <row r="75" spans="1:9" ht="27" customHeight="1">
      <c r="A75" s="200" t="s">
        <v>236</v>
      </c>
      <c r="B75" s="201"/>
      <c r="C75" s="196" t="s">
        <v>237</v>
      </c>
      <c r="D75" s="196" t="s">
        <v>244</v>
      </c>
      <c r="E75" s="196" t="s">
        <v>245</v>
      </c>
      <c r="F75" s="196" t="s">
        <v>8</v>
      </c>
      <c r="G75" s="196" t="s">
        <v>244</v>
      </c>
      <c r="H75" s="196" t="s">
        <v>245</v>
      </c>
      <c r="I75" s="197" t="s">
        <v>8</v>
      </c>
    </row>
    <row r="76" spans="1:9" ht="13.5" thickBot="1">
      <c r="A76" s="567" t="s">
        <v>527</v>
      </c>
      <c r="B76" s="568"/>
      <c r="C76" s="568"/>
      <c r="D76" s="568"/>
      <c r="E76" s="568"/>
      <c r="F76" s="568"/>
      <c r="G76" s="568"/>
      <c r="H76" s="568"/>
      <c r="I76" s="569"/>
    </row>
    <row r="77" spans="3:9" ht="12.75">
      <c r="C77" s="212"/>
      <c r="D77" s="212"/>
      <c r="E77" s="213">
        <f>C77-D77</f>
        <v>0</v>
      </c>
      <c r="F77" s="212"/>
      <c r="G77" s="212"/>
      <c r="H77" s="213">
        <f>C77-G77</f>
        <v>0</v>
      </c>
      <c r="I77" s="215"/>
    </row>
    <row r="78" spans="1:9" ht="12.75">
      <c r="A78" s="560"/>
      <c r="B78" s="561"/>
      <c r="C78" s="154"/>
      <c r="D78" s="154"/>
      <c r="E78" s="209">
        <f>C78-D78</f>
        <v>0</v>
      </c>
      <c r="F78" s="154"/>
      <c r="G78" s="154"/>
      <c r="H78" s="209">
        <f>C78-G78</f>
        <v>0</v>
      </c>
      <c r="I78" s="175"/>
    </row>
    <row r="79" spans="1:9" ht="12.75">
      <c r="A79" s="560"/>
      <c r="B79" s="561"/>
      <c r="C79" s="154"/>
      <c r="D79" s="154"/>
      <c r="E79" s="209">
        <f>C79-D79</f>
        <v>0</v>
      </c>
      <c r="F79" s="154"/>
      <c r="G79" s="154"/>
      <c r="H79" s="209">
        <f>C79-G79</f>
        <v>0</v>
      </c>
      <c r="I79" s="175"/>
    </row>
    <row r="80" spans="1:9" ht="12.75">
      <c r="A80" s="560"/>
      <c r="B80" s="561"/>
      <c r="C80" s="154"/>
      <c r="D80" s="154"/>
      <c r="E80" s="209">
        <f>C80-D80</f>
        <v>0</v>
      </c>
      <c r="F80" s="154"/>
      <c r="G80" s="154"/>
      <c r="H80" s="209">
        <f>C80-G80</f>
        <v>0</v>
      </c>
      <c r="I80" s="175"/>
    </row>
    <row r="81" spans="1:9" ht="13.5" thickBot="1">
      <c r="A81" s="560"/>
      <c r="B81" s="561"/>
      <c r="C81" s="154"/>
      <c r="D81" s="154"/>
      <c r="E81" s="209">
        <f>C81-D81</f>
        <v>0</v>
      </c>
      <c r="F81" s="155"/>
      <c r="G81" s="155"/>
      <c r="H81" s="209">
        <f>C81-G81</f>
        <v>0</v>
      </c>
      <c r="I81" s="176"/>
    </row>
    <row r="82" spans="1:9" ht="13.5" thickBot="1">
      <c r="A82" s="558" t="s">
        <v>238</v>
      </c>
      <c r="B82" s="559"/>
      <c r="C82" s="204"/>
      <c r="D82" s="30"/>
      <c r="E82" s="210">
        <f>SUM(E77:E81)</f>
        <v>0</v>
      </c>
      <c r="F82" s="49">
        <f>SUM(F77:F81)</f>
        <v>0</v>
      </c>
      <c r="G82" s="49">
        <f>SUM(G77:G81)</f>
        <v>0</v>
      </c>
      <c r="H82" s="211">
        <f>SUM(H77:H81)</f>
        <v>0</v>
      </c>
      <c r="I82" s="49">
        <f>SUM(I77:I81)</f>
        <v>0</v>
      </c>
    </row>
    <row r="83" spans="1:9" ht="13.5" thickBot="1">
      <c r="A83" s="570" t="s">
        <v>526</v>
      </c>
      <c r="B83" s="571"/>
      <c r="C83" s="571"/>
      <c r="D83" s="571"/>
      <c r="E83" s="571"/>
      <c r="F83" s="571"/>
      <c r="G83" s="571"/>
      <c r="H83" s="571"/>
      <c r="I83" s="572"/>
    </row>
    <row r="84" spans="1:9" ht="12.75">
      <c r="A84" s="562"/>
      <c r="B84" s="563"/>
      <c r="C84" s="212"/>
      <c r="D84" s="212"/>
      <c r="E84" s="213">
        <f>C84-D84</f>
        <v>0</v>
      </c>
      <c r="F84" s="212"/>
      <c r="G84" s="185"/>
      <c r="H84" s="213">
        <f>C84-G84</f>
        <v>0</v>
      </c>
      <c r="I84" s="214"/>
    </row>
    <row r="85" spans="1:9" ht="12.75">
      <c r="A85" s="560"/>
      <c r="B85" s="561"/>
      <c r="C85" s="154"/>
      <c r="D85" s="154"/>
      <c r="E85" s="209">
        <f>C85-D85</f>
        <v>0</v>
      </c>
      <c r="F85" s="154"/>
      <c r="G85" s="8"/>
      <c r="H85" s="209">
        <f>C85-G85</f>
        <v>0</v>
      </c>
      <c r="I85" s="203"/>
    </row>
    <row r="86" spans="1:9" ht="12.75">
      <c r="A86" s="560"/>
      <c r="B86" s="561"/>
      <c r="C86" s="154"/>
      <c r="D86" s="154"/>
      <c r="E86" s="209">
        <f>C86-D86</f>
        <v>0</v>
      </c>
      <c r="F86" s="154"/>
      <c r="G86" s="8"/>
      <c r="H86" s="209">
        <f>C86-G86</f>
        <v>0</v>
      </c>
      <c r="I86" s="203"/>
    </row>
    <row r="87" spans="1:9" ht="13.5" thickBot="1">
      <c r="A87" s="560"/>
      <c r="B87" s="561"/>
      <c r="C87" s="154"/>
      <c r="D87" s="154"/>
      <c r="E87" s="209">
        <f>C87-D87</f>
        <v>0</v>
      </c>
      <c r="F87" s="155"/>
      <c r="G87" s="20"/>
      <c r="H87" s="209">
        <f>C87-G87</f>
        <v>0</v>
      </c>
      <c r="I87" s="205"/>
    </row>
    <row r="88" spans="1:9" ht="13.5" thickBot="1">
      <c r="A88" s="558" t="s">
        <v>238</v>
      </c>
      <c r="B88" s="559"/>
      <c r="C88" s="204"/>
      <c r="D88" s="30"/>
      <c r="E88" s="210">
        <f>SUM(E84:E87)</f>
        <v>0</v>
      </c>
      <c r="F88" s="46">
        <f>SUM(F84:F87)</f>
        <v>0</v>
      </c>
      <c r="G88" s="46">
        <f>SUM(G84:G87)</f>
        <v>0</v>
      </c>
      <c r="H88" s="210">
        <f>SUM(H84:H87)</f>
        <v>0</v>
      </c>
      <c r="I88" s="46">
        <f>SUM(I84:I87)</f>
        <v>0</v>
      </c>
    </row>
    <row r="89" spans="1:9" ht="13.5" thickBot="1">
      <c r="A89" s="570" t="s">
        <v>583</v>
      </c>
      <c r="B89" s="571"/>
      <c r="C89" s="571"/>
      <c r="D89" s="571"/>
      <c r="E89" s="571"/>
      <c r="F89" s="571"/>
      <c r="G89" s="571"/>
      <c r="H89" s="571"/>
      <c r="I89" s="572"/>
    </row>
    <row r="90" spans="1:9" ht="12.75">
      <c r="A90" s="216"/>
      <c r="B90" s="217"/>
      <c r="C90" s="185"/>
      <c r="D90" s="185"/>
      <c r="E90" s="213">
        <f>C90-D90</f>
        <v>0</v>
      </c>
      <c r="F90" s="185"/>
      <c r="G90" s="185"/>
      <c r="H90" s="213">
        <f>C90-G90</f>
        <v>0</v>
      </c>
      <c r="I90" s="214"/>
    </row>
    <row r="91" spans="1:9" ht="12.75">
      <c r="A91" s="206"/>
      <c r="B91" s="50"/>
      <c r="C91" s="8"/>
      <c r="D91" s="8"/>
      <c r="E91" s="209">
        <f>C91-D91</f>
        <v>0</v>
      </c>
      <c r="F91" s="8"/>
      <c r="G91" s="8"/>
      <c r="H91" s="209">
        <f>C91-G91</f>
        <v>0</v>
      </c>
      <c r="I91" s="203"/>
    </row>
    <row r="92" spans="1:9" ht="12.75">
      <c r="A92" s="174"/>
      <c r="B92" s="154"/>
      <c r="C92" s="154"/>
      <c r="D92" s="154"/>
      <c r="E92" s="209">
        <f>C92-D92</f>
        <v>0</v>
      </c>
      <c r="F92" s="154"/>
      <c r="G92" s="8"/>
      <c r="H92" s="209">
        <f>C92-G92</f>
        <v>0</v>
      </c>
      <c r="I92" s="203"/>
    </row>
    <row r="93" spans="1:9" ht="13.5" thickBot="1">
      <c r="A93" s="174"/>
      <c r="B93" s="154"/>
      <c r="C93" s="154"/>
      <c r="D93" s="154"/>
      <c r="E93" s="209">
        <f>C93-D93</f>
        <v>0</v>
      </c>
      <c r="F93" s="155"/>
      <c r="G93" s="20"/>
      <c r="H93" s="209">
        <f>C93-G93</f>
        <v>0</v>
      </c>
      <c r="I93" s="205"/>
    </row>
    <row r="94" spans="1:9" ht="13.5" thickBot="1">
      <c r="A94" s="558" t="s">
        <v>238</v>
      </c>
      <c r="B94" s="559"/>
      <c r="C94" s="207"/>
      <c r="D94" s="208"/>
      <c r="E94" s="46">
        <f>SUM(E90:E93)</f>
        <v>0</v>
      </c>
      <c r="F94" s="46">
        <f>SUM(F90:F93)</f>
        <v>0</v>
      </c>
      <c r="G94" s="46">
        <f>SUM(G90:G93)</f>
        <v>0</v>
      </c>
      <c r="H94" s="46">
        <f>SUM(H90:H93)</f>
        <v>0</v>
      </c>
      <c r="I94" s="46">
        <f>SUM(I90:I93)</f>
        <v>0</v>
      </c>
    </row>
    <row r="96" ht="13.5" thickBot="1"/>
    <row r="97" spans="1:10" ht="13.5" thickBot="1">
      <c r="A97" s="406" t="s">
        <v>560</v>
      </c>
      <c r="B97" s="181"/>
      <c r="C97" s="181"/>
      <c r="D97" s="181"/>
      <c r="E97" s="181"/>
      <c r="F97" s="181"/>
      <c r="G97" s="181"/>
      <c r="H97" s="181"/>
      <c r="I97" s="181"/>
      <c r="J97" s="181"/>
    </row>
    <row r="98" spans="1:14" ht="13.5" thickBot="1">
      <c r="A98" s="550" t="s">
        <v>561</v>
      </c>
      <c r="B98" s="551"/>
      <c r="C98" s="551"/>
      <c r="D98" s="401"/>
      <c r="E98" s="401"/>
      <c r="F98" s="407"/>
      <c r="G98" s="552" t="s">
        <v>564</v>
      </c>
      <c r="H98" s="553"/>
      <c r="I98" s="553"/>
      <c r="J98" s="554"/>
      <c r="K98" s="555" t="s">
        <v>515</v>
      </c>
      <c r="L98" s="556"/>
      <c r="M98" s="556"/>
      <c r="N98" s="557"/>
    </row>
    <row r="99" spans="1:14" ht="38.25">
      <c r="A99" s="292" t="s">
        <v>261</v>
      </c>
      <c r="B99" s="246" t="s">
        <v>262</v>
      </c>
      <c r="C99" s="246" t="s">
        <v>263</v>
      </c>
      <c r="D99" s="246" t="s">
        <v>264</v>
      </c>
      <c r="E99" s="246" t="s">
        <v>265</v>
      </c>
      <c r="F99" s="303" t="s">
        <v>266</v>
      </c>
      <c r="G99" s="292" t="s">
        <v>267</v>
      </c>
      <c r="H99" s="246" t="s">
        <v>268</v>
      </c>
      <c r="I99" s="184" t="s">
        <v>269</v>
      </c>
      <c r="J99" s="293"/>
      <c r="K99" s="292" t="s">
        <v>267</v>
      </c>
      <c r="L99" s="246" t="s">
        <v>268</v>
      </c>
      <c r="M99" s="184" t="s">
        <v>269</v>
      </c>
      <c r="N99" s="293"/>
    </row>
    <row r="100" spans="1:14" ht="24.75" customHeight="1">
      <c r="A100" s="294"/>
      <c r="B100" s="129"/>
      <c r="C100" s="129"/>
      <c r="D100" s="129"/>
      <c r="E100" s="129"/>
      <c r="F100" s="131"/>
      <c r="G100" s="294"/>
      <c r="H100" s="129"/>
      <c r="I100" s="47" t="s">
        <v>270</v>
      </c>
      <c r="J100" s="295" t="s">
        <v>271</v>
      </c>
      <c r="K100" s="294"/>
      <c r="L100" s="129"/>
      <c r="M100" s="47" t="s">
        <v>270</v>
      </c>
      <c r="N100" s="295" t="s">
        <v>271</v>
      </c>
    </row>
    <row r="101" spans="1:14" ht="12.75">
      <c r="A101" s="296" t="s">
        <v>272</v>
      </c>
      <c r="B101" s="139"/>
      <c r="C101" s="139"/>
      <c r="D101" s="139"/>
      <c r="E101" s="139"/>
      <c r="F101" s="139"/>
      <c r="G101" s="296"/>
      <c r="H101" s="139"/>
      <c r="I101" s="139"/>
      <c r="J101" s="297"/>
      <c r="K101" s="296"/>
      <c r="L101" s="139"/>
      <c r="M101" s="139"/>
      <c r="N101" s="297"/>
    </row>
    <row r="102" spans="1:14" ht="12.75">
      <c r="A102" s="296"/>
      <c r="B102" s="139"/>
      <c r="C102" s="139"/>
      <c r="D102" s="139"/>
      <c r="E102" s="139"/>
      <c r="F102" s="139"/>
      <c r="G102" s="296"/>
      <c r="H102" s="139"/>
      <c r="I102" s="139"/>
      <c r="J102" s="297"/>
      <c r="K102" s="296"/>
      <c r="L102" s="139"/>
      <c r="M102" s="139"/>
      <c r="N102" s="297"/>
    </row>
    <row r="103" spans="1:14" ht="12.75">
      <c r="A103" s="235"/>
      <c r="B103" s="156"/>
      <c r="C103" s="156"/>
      <c r="D103" s="156"/>
      <c r="E103" s="156"/>
      <c r="F103" s="258"/>
      <c r="G103" s="235"/>
      <c r="H103" s="156"/>
      <c r="I103" s="156"/>
      <c r="J103" s="224"/>
      <c r="K103" s="235"/>
      <c r="L103" s="156"/>
      <c r="M103" s="156"/>
      <c r="N103" s="224"/>
    </row>
    <row r="104" spans="1:14" ht="12.75">
      <c r="A104" s="235"/>
      <c r="B104" s="156"/>
      <c r="C104" s="156"/>
      <c r="D104" s="156"/>
      <c r="E104" s="156"/>
      <c r="F104" s="258"/>
      <c r="G104" s="235"/>
      <c r="H104" s="156"/>
      <c r="I104" s="156"/>
      <c r="J104" s="224"/>
      <c r="K104" s="235"/>
      <c r="L104" s="156"/>
      <c r="M104" s="156"/>
      <c r="N104" s="224"/>
    </row>
    <row r="105" spans="1:14" ht="12.75">
      <c r="A105" s="235"/>
      <c r="B105" s="156"/>
      <c r="C105" s="156"/>
      <c r="D105" s="156"/>
      <c r="E105" s="156"/>
      <c r="F105" s="258"/>
      <c r="G105" s="235"/>
      <c r="H105" s="156"/>
      <c r="I105" s="156"/>
      <c r="J105" s="224"/>
      <c r="K105" s="235"/>
      <c r="L105" s="156"/>
      <c r="M105" s="156"/>
      <c r="N105" s="224"/>
    </row>
    <row r="106" spans="1:14" ht="12.75">
      <c r="A106" s="298" t="s">
        <v>273</v>
      </c>
      <c r="B106" s="137"/>
      <c r="C106" s="137"/>
      <c r="D106" s="137"/>
      <c r="E106" s="137"/>
      <c r="F106" s="137"/>
      <c r="G106" s="298"/>
      <c r="H106" s="137"/>
      <c r="I106" s="137"/>
      <c r="J106" s="299"/>
      <c r="K106" s="298"/>
      <c r="L106" s="137"/>
      <c r="M106" s="137"/>
      <c r="N106" s="299"/>
    </row>
    <row r="107" spans="1:14" ht="12.75">
      <c r="A107" s="235"/>
      <c r="B107" s="156"/>
      <c r="C107" s="156"/>
      <c r="D107" s="156"/>
      <c r="E107" s="156"/>
      <c r="F107" s="258"/>
      <c r="G107" s="235"/>
      <c r="H107" s="156"/>
      <c r="I107" s="156"/>
      <c r="J107" s="224"/>
      <c r="K107" s="235"/>
      <c r="L107" s="156"/>
      <c r="M107" s="156"/>
      <c r="N107" s="224"/>
    </row>
    <row r="108" spans="1:14" ht="12.75">
      <c r="A108" s="235"/>
      <c r="B108" s="156"/>
      <c r="C108" s="156"/>
      <c r="D108" s="156"/>
      <c r="E108" s="156"/>
      <c r="F108" s="258"/>
      <c r="G108" s="235"/>
      <c r="H108" s="156"/>
      <c r="I108" s="156"/>
      <c r="J108" s="224"/>
      <c r="K108" s="235"/>
      <c r="L108" s="156"/>
      <c r="M108" s="156"/>
      <c r="N108" s="224"/>
    </row>
    <row r="109" spans="1:14" ht="12.75">
      <c r="A109" s="235"/>
      <c r="B109" s="156"/>
      <c r="C109" s="156"/>
      <c r="D109" s="156"/>
      <c r="E109" s="156"/>
      <c r="F109" s="258"/>
      <c r="G109" s="235"/>
      <c r="H109" s="156"/>
      <c r="I109" s="156"/>
      <c r="J109" s="224"/>
      <c r="K109" s="235"/>
      <c r="L109" s="156"/>
      <c r="M109" s="156"/>
      <c r="N109" s="224"/>
    </row>
    <row r="110" spans="1:14" ht="13.5" thickBot="1">
      <c r="A110" s="235"/>
      <c r="B110" s="156"/>
      <c r="C110" s="156"/>
      <c r="D110" s="156"/>
      <c r="E110" s="156"/>
      <c r="F110" s="258"/>
      <c r="G110" s="235"/>
      <c r="H110" s="157"/>
      <c r="I110" s="157"/>
      <c r="J110" s="225"/>
      <c r="K110" s="235"/>
      <c r="L110" s="157"/>
      <c r="M110" s="157"/>
      <c r="N110" s="225"/>
    </row>
    <row r="111" spans="1:14" ht="13.5" thickBot="1">
      <c r="A111" s="300"/>
      <c r="B111" s="178"/>
      <c r="C111" s="304" t="s">
        <v>238</v>
      </c>
      <c r="D111" s="301"/>
      <c r="E111" s="301"/>
      <c r="F111" s="301"/>
      <c r="G111" s="302"/>
      <c r="H111" s="48">
        <f>SUM(H103:H105,H107:H110)</f>
        <v>0</v>
      </c>
      <c r="I111" s="48">
        <f>SUM(I103:I105,I107:I110)</f>
        <v>0</v>
      </c>
      <c r="J111" s="48">
        <f>SUM(J103:J105,J107:J110)</f>
        <v>0</v>
      </c>
      <c r="K111" s="302"/>
      <c r="L111" s="48">
        <f>SUM(L103:L105,L107:L110)</f>
        <v>0</v>
      </c>
      <c r="M111" s="48">
        <f>SUM(M103:M105,M107:M110)</f>
        <v>0</v>
      </c>
      <c r="N111" s="48">
        <f>SUM(N103:N105,N107:N110)</f>
        <v>0</v>
      </c>
    </row>
  </sheetData>
  <sheetProtection/>
  <mergeCells count="64">
    <mergeCell ref="A76:I76"/>
    <mergeCell ref="A83:I83"/>
    <mergeCell ref="A89:I89"/>
    <mergeCell ref="A44:B44"/>
    <mergeCell ref="A57:B57"/>
    <mergeCell ref="A58:B58"/>
    <mergeCell ref="A59:B59"/>
    <mergeCell ref="A46:B46"/>
    <mergeCell ref="A47:B47"/>
    <mergeCell ref="A48:B48"/>
    <mergeCell ref="E3:F3"/>
    <mergeCell ref="E21:F21"/>
    <mergeCell ref="A43:B43"/>
    <mergeCell ref="C3:D3"/>
    <mergeCell ref="C21:D21"/>
    <mergeCell ref="A26:B26"/>
    <mergeCell ref="A27:B27"/>
    <mergeCell ref="A28:B28"/>
    <mergeCell ref="A29:B29"/>
    <mergeCell ref="A22:B22"/>
    <mergeCell ref="A23:B23"/>
    <mergeCell ref="A24:B24"/>
    <mergeCell ref="A25:B25"/>
    <mergeCell ref="C39:E39"/>
    <mergeCell ref="A45:B45"/>
    <mergeCell ref="A30:B30"/>
    <mergeCell ref="F39:H39"/>
    <mergeCell ref="A31:B31"/>
    <mergeCell ref="A32:B32"/>
    <mergeCell ref="A33:B33"/>
    <mergeCell ref="A34:B34"/>
    <mergeCell ref="A35:B35"/>
    <mergeCell ref="A60:B60"/>
    <mergeCell ref="A61:B61"/>
    <mergeCell ref="A41:B41"/>
    <mergeCell ref="A42:B42"/>
    <mergeCell ref="A49:B49"/>
    <mergeCell ref="A50:B50"/>
    <mergeCell ref="A51:B51"/>
    <mergeCell ref="A52:B52"/>
    <mergeCell ref="A69:B69"/>
    <mergeCell ref="F57:H57"/>
    <mergeCell ref="C57:E57"/>
    <mergeCell ref="D74:F74"/>
    <mergeCell ref="G74:I74"/>
    <mergeCell ref="A65:B65"/>
    <mergeCell ref="A66:B66"/>
    <mergeCell ref="A67:B67"/>
    <mergeCell ref="A68:B68"/>
    <mergeCell ref="A62:B62"/>
    <mergeCell ref="A81:B81"/>
    <mergeCell ref="A85:B85"/>
    <mergeCell ref="A86:B86"/>
    <mergeCell ref="A84:B84"/>
    <mergeCell ref="A78:B78"/>
    <mergeCell ref="A79:B79"/>
    <mergeCell ref="A80:B80"/>
    <mergeCell ref="A98:C98"/>
    <mergeCell ref="G98:J98"/>
    <mergeCell ref="K98:N98"/>
    <mergeCell ref="A82:B82"/>
    <mergeCell ref="A88:B88"/>
    <mergeCell ref="A94:B94"/>
    <mergeCell ref="A87:B87"/>
  </mergeCells>
  <printOptions/>
  <pageMargins left="0.75" right="0.75" top="0.5" bottom="0.5" header="0.5" footer="0.5"/>
  <pageSetup horizontalDpi="600" verticalDpi="600" orientation="landscape" scale="62" r:id="rId1"/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 White</dc:creator>
  <cp:keywords/>
  <dc:description/>
  <cp:lastModifiedBy>SDrollette</cp:lastModifiedBy>
  <cp:lastPrinted>2008-01-15T18:57:52Z</cp:lastPrinted>
  <dcterms:created xsi:type="dcterms:W3CDTF">1998-01-20T18:33:50Z</dcterms:created>
  <dcterms:modified xsi:type="dcterms:W3CDTF">2012-07-16T23:48:08Z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