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kyndacurtiswork/Dropbox/WSARE-AgentPDprogram/Curriculum/5. FFA-Financial Analysis/"/>
    </mc:Choice>
  </mc:AlternateContent>
  <xr:revisionPtr revIDLastSave="0" documentId="13_ncr:1_{32BFA357-E439-0546-A7D0-B90110202B74}" xr6:coauthVersionLast="47" xr6:coauthVersionMax="47" xr10:uidLastSave="{00000000-0000-0000-0000-000000000000}"/>
  <bookViews>
    <workbookView xWindow="0" yWindow="500" windowWidth="31300" windowHeight="16620" activeTab="3" xr2:uid="{00000000-000D-0000-FFFF-FFFF00000000}"/>
  </bookViews>
  <sheets>
    <sheet name="5 line Income Statement" sheetId="14" r:id="rId1"/>
    <sheet name="5 line IS Expanded" sheetId="17" r:id="rId2"/>
    <sheet name="Sensitivity Analysis" sheetId="4" r:id="rId3"/>
    <sheet name="Sales Needed" sheetId="15" r:id="rId4"/>
  </sheets>
  <definedNames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4" l="1"/>
  <c r="C14" i="4"/>
  <c r="C8" i="17" l="1"/>
  <c r="C5" i="17"/>
  <c r="C4" i="17"/>
  <c r="C3" i="17"/>
  <c r="B7" i="17"/>
  <c r="C5" i="14"/>
  <c r="B4" i="14"/>
  <c r="B6" i="14" s="1"/>
  <c r="C6" i="14" s="1"/>
  <c r="C3" i="14"/>
  <c r="C7" i="17" l="1"/>
  <c r="B9" i="17"/>
  <c r="C9" i="17" s="1"/>
  <c r="C6" i="17"/>
  <c r="C4" i="14"/>
  <c r="E7" i="15" l="1"/>
  <c r="E9" i="15" s="1"/>
  <c r="E11" i="15" s="1"/>
  <c r="D7" i="15"/>
  <c r="D9" i="15" s="1"/>
  <c r="D11" i="15" s="1"/>
  <c r="C7" i="15"/>
  <c r="C9" i="15" s="1"/>
  <c r="C11" i="15" s="1"/>
  <c r="B13" i="4" l="1"/>
  <c r="C19" i="4" l="1"/>
  <c r="E13" i="4"/>
  <c r="C21" i="4" l="1"/>
  <c r="E18" i="4"/>
  <c r="E16" i="4"/>
  <c r="E15" i="4"/>
  <c r="E14" i="4"/>
  <c r="E10" i="4"/>
  <c r="B10" i="4"/>
  <c r="B17" i="4" s="1"/>
  <c r="F13" i="4" l="1"/>
  <c r="E19" i="4"/>
  <c r="F10" i="4"/>
  <c r="C22" i="4"/>
  <c r="C23" i="4" s="1"/>
  <c r="F17" i="4" l="1"/>
  <c r="E21" i="4"/>
  <c r="E22" i="4" s="1"/>
  <c r="E23" i="4" s="1"/>
  <c r="F23" i="4" s="1"/>
</calcChain>
</file>

<file path=xl/sharedStrings.xml><?xml version="1.0" encoding="utf-8"?>
<sst xmlns="http://schemas.openxmlformats.org/spreadsheetml/2006/main" count="71" uniqueCount="64">
  <si>
    <t>Revenue</t>
  </si>
  <si>
    <t>Expenses</t>
  </si>
  <si>
    <t>Labor</t>
  </si>
  <si>
    <t>Marketing</t>
  </si>
  <si>
    <t>Gross Margin</t>
  </si>
  <si>
    <t>Sensitivity Analysis:  A Place To Start</t>
  </si>
  <si>
    <t>Prepared by Ruby Ward, Department of Economics and Cooperative Extension</t>
  </si>
  <si>
    <t>Utah State Univeristy, Logan, Utah</t>
  </si>
  <si>
    <t>ruby.ward@usu.edu</t>
  </si>
  <si>
    <t>Use these cells to examine the effect of percentage changes.</t>
  </si>
  <si>
    <t>% change</t>
  </si>
  <si>
    <t>New Result</t>
  </si>
  <si>
    <t>Inputs</t>
  </si>
  <si>
    <t>Overhead</t>
  </si>
  <si>
    <t>Total Expenses</t>
  </si>
  <si>
    <t>Net Income before taxes</t>
  </si>
  <si>
    <t xml:space="preserve">Income taxes </t>
  </si>
  <si>
    <t>Percent change in net income</t>
  </si>
  <si>
    <t>Net Income</t>
  </si>
  <si>
    <t>The numbers in green must be changed to accurately reflect your situation.  You can then</t>
  </si>
  <si>
    <t>Below are a set of example situations and the changes needed to refelct them.</t>
  </si>
  <si>
    <t xml:space="preserve">        which should not change.</t>
  </si>
  <si>
    <t>Feed</t>
  </si>
  <si>
    <t>BUDGET</t>
  </si>
  <si>
    <t>Current</t>
  </si>
  <si>
    <t>A</t>
  </si>
  <si>
    <t>Owner Draw Desired (include income taxes):</t>
  </si>
  <si>
    <t>B</t>
  </si>
  <si>
    <t>Bank Principal payments required:</t>
  </si>
  <si>
    <t>C</t>
  </si>
  <si>
    <t xml:space="preserve">            Total Profit Required: (A + B)</t>
  </si>
  <si>
    <t>D</t>
  </si>
  <si>
    <t>Overhead Expenses:</t>
  </si>
  <si>
    <t>E</t>
  </si>
  <si>
    <t xml:space="preserve">            Gross Margin Required: (C + D) </t>
  </si>
  <si>
    <t>F</t>
  </si>
  <si>
    <t>Divide by Gross Margin Percentage</t>
  </si>
  <si>
    <t>G</t>
  </si>
  <si>
    <t>This is used to examine what level of sales are needed to reach a certain level of owner draw from the business.</t>
  </si>
  <si>
    <t>*Note:  Line G will show "#DIV/0!" until a percentage is typed into line F.</t>
  </si>
  <si>
    <t xml:space="preserve">              Sales Volume Required: (E/F)*</t>
  </si>
  <si>
    <t>Historical</t>
  </si>
  <si>
    <t>Dollars</t>
  </si>
  <si>
    <t>% of Sales</t>
  </si>
  <si>
    <t>Sales</t>
  </si>
  <si>
    <t>- Variable Costs</t>
  </si>
  <si>
    <t>= Gross Margin:</t>
  </si>
  <si>
    <t xml:space="preserve">   - Fixed Costs/Overhead</t>
  </si>
  <si>
    <t>= Profit</t>
  </si>
  <si>
    <t>- Feed</t>
  </si>
  <si>
    <t>- Inputs</t>
  </si>
  <si>
    <t>- Labor</t>
  </si>
  <si>
    <t>- Marketing</t>
  </si>
  <si>
    <t>Enter your numbers for cells of this color.</t>
  </si>
  <si>
    <t>Look at up to 3 different situations side by side</t>
  </si>
  <si>
    <t>Change these cells to reflect your operation.</t>
  </si>
  <si>
    <t>This spreadsheet is set up to analyze what factors make a significant difference  in your bottom line.</t>
  </si>
  <si>
    <t xml:space="preserve">   1.  If volume increases by 10% you would put 10% in all the blue boxes except for overhead </t>
  </si>
  <si>
    <t>change the numbers in blue to see how sensitive your bottom line is to changes in income.</t>
  </si>
  <si>
    <t xml:space="preserve">   2.  If prices increase by 10% but keep everything else the same.  Put 10% in the top blue box.</t>
  </si>
  <si>
    <t xml:space="preserve">   3.  If costs other than labor go down by 10%, put -10% in the blue box for inputs.</t>
  </si>
  <si>
    <t xml:space="preserve">   4.  This can also be used to examine the effect of increased costs.  </t>
  </si>
  <si>
    <t>Option 1</t>
  </si>
  <si>
    <t>Option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</si>
</sst>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28"/>
      <color rgb="FFFFFFFF"/>
      <name val="Calibri"/>
      <family val="2"/>
    </font>
    <font>
      <sz val="28"/>
      <color rgb="FF000000"/>
      <name val="Calibri"/>
      <family val="2"/>
    </font>
    <font>
      <sz val="28"/>
      <name val="Arial"/>
      <family val="2"/>
    </font>
    <font>
      <sz val="28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EFF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2" applyFont="1"/>
    <xf numFmtId="0" fontId="4" fillId="0" borderId="0" xfId="2" applyFont="1"/>
    <xf numFmtId="0" fontId="2" fillId="0" borderId="0" xfId="2"/>
    <xf numFmtId="0" fontId="5" fillId="0" borderId="0" xfId="3" applyAlignment="1" applyProtection="1"/>
    <xf numFmtId="15" fontId="6" fillId="0" borderId="0" xfId="3" applyNumberFormat="1" applyFont="1" applyAlignment="1" applyProtection="1"/>
    <xf numFmtId="0" fontId="2" fillId="2" borderId="0" xfId="2" applyFill="1"/>
    <xf numFmtId="15" fontId="6" fillId="2" borderId="0" xfId="3" applyNumberFormat="1" applyFont="1" applyFill="1" applyAlignment="1" applyProtection="1"/>
    <xf numFmtId="0" fontId="2" fillId="3" borderId="0" xfId="2" applyFill="1"/>
    <xf numFmtId="15" fontId="6" fillId="3" borderId="0" xfId="3" applyNumberFormat="1" applyFont="1" applyFill="1" applyAlignment="1" applyProtection="1"/>
    <xf numFmtId="0" fontId="7" fillId="0" borderId="0" xfId="2" applyFont="1"/>
    <xf numFmtId="9" fontId="6" fillId="0" borderId="0" xfId="4" applyFont="1"/>
    <xf numFmtId="9" fontId="6" fillId="3" borderId="0" xfId="6" applyFont="1" applyFill="1"/>
    <xf numFmtId="44" fontId="7" fillId="0" borderId="0" xfId="5" applyFont="1"/>
    <xf numFmtId="9" fontId="0" fillId="0" borderId="0" xfId="6" applyFont="1"/>
    <xf numFmtId="0" fontId="6" fillId="0" borderId="0" xfId="2" applyFont="1"/>
    <xf numFmtId="44" fontId="0" fillId="0" borderId="0" xfId="5" applyFont="1"/>
    <xf numFmtId="9" fontId="7" fillId="0" borderId="0" xfId="4" applyFont="1"/>
    <xf numFmtId="9" fontId="6" fillId="0" borderId="0" xfId="6" applyFont="1" applyFill="1"/>
    <xf numFmtId="164" fontId="6" fillId="2" borderId="0" xfId="6" applyNumberFormat="1" applyFont="1" applyFill="1"/>
    <xf numFmtId="9" fontId="7" fillId="0" borderId="0" xfId="6" applyFont="1"/>
    <xf numFmtId="0" fontId="2" fillId="0" borderId="0" xfId="2" applyFill="1"/>
    <xf numFmtId="0" fontId="2" fillId="0" borderId="0" xfId="2" applyAlignment="1">
      <alignment horizontal="left"/>
    </xf>
    <xf numFmtId="9" fontId="7" fillId="0" borderId="1" xfId="4" applyFont="1" applyBorder="1" applyAlignment="1">
      <alignment horizontal="center"/>
    </xf>
    <xf numFmtId="9" fontId="6" fillId="0" borderId="1" xfId="4" applyFont="1" applyBorder="1" applyAlignment="1">
      <alignment horizontal="center" vertical="center"/>
    </xf>
    <xf numFmtId="0" fontId="2" fillId="0" borderId="0" xfId="2" applyFont="1"/>
    <xf numFmtId="165" fontId="7" fillId="2" borderId="0" xfId="5" applyNumberFormat="1" applyFont="1" applyFill="1"/>
    <xf numFmtId="165" fontId="6" fillId="2" borderId="0" xfId="5" applyNumberFormat="1" applyFont="1" applyFill="1"/>
    <xf numFmtId="165" fontId="6" fillId="0" borderId="0" xfId="5" applyNumberFormat="1" applyFont="1" applyFill="1"/>
    <xf numFmtId="165" fontId="7" fillId="0" borderId="0" xfId="5" applyNumberFormat="1" applyFont="1"/>
    <xf numFmtId="165" fontId="0" fillId="0" borderId="0" xfId="5" applyNumberFormat="1" applyFont="1"/>
    <xf numFmtId="9" fontId="7" fillId="0" borderId="0" xfId="1" applyFont="1"/>
    <xf numFmtId="9" fontId="6" fillId="0" borderId="1" xfId="4" applyFont="1" applyBorder="1"/>
    <xf numFmtId="0" fontId="8" fillId="4" borderId="2" xfId="0" applyFont="1" applyFill="1" applyBorder="1" applyAlignment="1">
      <alignment horizontal="left" vertical="center" wrapText="1" readingOrder="1"/>
    </xf>
    <xf numFmtId="0" fontId="9" fillId="5" borderId="3" xfId="0" applyFont="1" applyFill="1" applyBorder="1" applyAlignment="1">
      <alignment horizontal="left" vertical="center" wrapText="1" readingOrder="1"/>
    </xf>
    <xf numFmtId="6" fontId="9" fillId="6" borderId="3" xfId="0" applyNumberFormat="1" applyFont="1" applyFill="1" applyBorder="1" applyAlignment="1">
      <alignment horizontal="left" vertical="center" wrapText="1" readingOrder="1"/>
    </xf>
    <xf numFmtId="0" fontId="9" fillId="7" borderId="4" xfId="0" applyFont="1" applyFill="1" applyBorder="1" applyAlignment="1">
      <alignment horizontal="left" vertical="center" wrapText="1" readingOrder="1"/>
    </xf>
    <xf numFmtId="6" fontId="9" fillId="6" borderId="4" xfId="0" applyNumberFormat="1" applyFont="1" applyFill="1" applyBorder="1" applyAlignment="1">
      <alignment horizontal="left" vertical="center" wrapText="1" readingOrder="1"/>
    </xf>
    <xf numFmtId="0" fontId="10" fillId="5" borderId="4" xfId="0" applyFont="1" applyFill="1" applyBorder="1" applyAlignment="1">
      <alignment horizontal="left" vertical="center" wrapText="1" readingOrder="1"/>
    </xf>
    <xf numFmtId="6" fontId="10" fillId="5" borderId="4" xfId="0" applyNumberFormat="1" applyFont="1" applyFill="1" applyBorder="1" applyAlignment="1">
      <alignment horizontal="left" vertical="center" wrapText="1" readingOrder="1"/>
    </xf>
    <xf numFmtId="9" fontId="9" fillId="6" borderId="4" xfId="0" applyNumberFormat="1" applyFont="1" applyFill="1" applyBorder="1" applyAlignment="1">
      <alignment horizontal="left" vertical="center" wrapText="1" readingOrder="1"/>
    </xf>
    <xf numFmtId="0" fontId="10" fillId="5" borderId="5" xfId="0" applyFont="1" applyFill="1" applyBorder="1" applyAlignment="1">
      <alignment horizontal="left" vertical="center" wrapText="1" readingOrder="1"/>
    </xf>
    <xf numFmtId="6" fontId="10" fillId="5" borderId="5" xfId="0" applyNumberFormat="1" applyFont="1" applyFill="1" applyBorder="1" applyAlignment="1">
      <alignment horizontal="left" vertical="center" wrapText="1" readingOrder="1"/>
    </xf>
    <xf numFmtId="0" fontId="2" fillId="6" borderId="0" xfId="2" applyFill="1"/>
    <xf numFmtId="44" fontId="2" fillId="0" borderId="0" xfId="2" applyNumberFormat="1"/>
    <xf numFmtId="9" fontId="6" fillId="3" borderId="0" xfId="6" applyNumberFormat="1" applyFont="1" applyFill="1"/>
    <xf numFmtId="0" fontId="11" fillId="4" borderId="2" xfId="0" applyFont="1" applyFill="1" applyBorder="1" applyAlignment="1">
      <alignment horizontal="left" vertical="center" wrapText="1" readingOrder="1"/>
    </xf>
    <xf numFmtId="0" fontId="11" fillId="4" borderId="2" xfId="0" applyFont="1" applyFill="1" applyBorder="1" applyAlignment="1">
      <alignment horizontal="center" vertical="center" wrapText="1" readingOrder="1"/>
    </xf>
    <xf numFmtId="0" fontId="12" fillId="5" borderId="3" xfId="0" applyFont="1" applyFill="1" applyBorder="1" applyAlignment="1">
      <alignment horizontal="left" vertical="center" wrapText="1" readingOrder="1"/>
    </xf>
    <xf numFmtId="6" fontId="12" fillId="5" borderId="3" xfId="0" applyNumberFormat="1" applyFont="1" applyFill="1" applyBorder="1" applyAlignment="1">
      <alignment horizontal="center" vertical="center" wrapText="1" readingOrder="1"/>
    </xf>
    <xf numFmtId="9" fontId="12" fillId="5" borderId="3" xfId="0" applyNumberFormat="1" applyFont="1" applyFill="1" applyBorder="1" applyAlignment="1">
      <alignment horizontal="center" vertical="center" wrapText="1" readingOrder="1"/>
    </xf>
    <xf numFmtId="0" fontId="13" fillId="7" borderId="4" xfId="0" quotePrefix="1" applyFont="1" applyFill="1" applyBorder="1" applyAlignment="1">
      <alignment horizontal="left" vertical="center" wrapText="1" indent="2" readingOrder="1"/>
    </xf>
    <xf numFmtId="6" fontId="14" fillId="7" borderId="6" xfId="0" applyNumberFormat="1" applyFont="1" applyFill="1" applyBorder="1" applyAlignment="1">
      <alignment horizontal="center" vertical="center" wrapText="1" readingOrder="1"/>
    </xf>
    <xf numFmtId="9" fontId="14" fillId="7" borderId="6" xfId="0" applyNumberFormat="1" applyFont="1" applyFill="1" applyBorder="1" applyAlignment="1">
      <alignment horizontal="center" vertical="center" wrapText="1" readingOrder="1"/>
    </xf>
    <xf numFmtId="0" fontId="12" fillId="5" borderId="4" xfId="0" applyFont="1" applyFill="1" applyBorder="1" applyAlignment="1">
      <alignment horizontal="left" vertical="center" wrapText="1" readingOrder="1"/>
    </xf>
    <xf numFmtId="6" fontId="12" fillId="5" borderId="4" xfId="0" applyNumberFormat="1" applyFont="1" applyFill="1" applyBorder="1" applyAlignment="1">
      <alignment horizontal="center" vertical="center" wrapText="1" readingOrder="1"/>
    </xf>
    <xf numFmtId="9" fontId="12" fillId="5" borderId="4" xfId="1" applyFont="1" applyFill="1" applyBorder="1" applyAlignment="1">
      <alignment horizontal="center" vertical="center" wrapText="1" readingOrder="1"/>
    </xf>
    <xf numFmtId="0" fontId="12" fillId="7" borderId="4" xfId="0" applyFont="1" applyFill="1" applyBorder="1" applyAlignment="1">
      <alignment horizontal="left" vertical="center" wrapText="1" readingOrder="1"/>
    </xf>
    <xf numFmtId="6" fontId="14" fillId="7" borderId="4" xfId="0" applyNumberFormat="1" applyFont="1" applyFill="1" applyBorder="1" applyAlignment="1">
      <alignment horizontal="center" vertical="center" wrapText="1" readingOrder="1"/>
    </xf>
    <xf numFmtId="0" fontId="12" fillId="5" borderId="4" xfId="0" quotePrefix="1" applyFont="1" applyFill="1" applyBorder="1" applyAlignment="1">
      <alignment horizontal="left" vertical="center" wrapText="1" readingOrder="1"/>
    </xf>
    <xf numFmtId="9" fontId="6" fillId="0" borderId="1" xfId="4" applyFont="1" applyBorder="1" applyAlignment="1">
      <alignment horizontal="center" vertical="center"/>
    </xf>
  </cellXfs>
  <cellStyles count="7">
    <cellStyle name="Currency 2" xfId="5" xr:uid="{00000000-0005-0000-0000-000000000000}"/>
    <cellStyle name="Hyperlink 2" xfId="3" xr:uid="{00000000-0005-0000-0000-000001000000}"/>
    <cellStyle name="Normal" xfId="0" builtinId="0"/>
    <cellStyle name="Normal 2" xfId="2" xr:uid="{00000000-0005-0000-0000-000003000000}"/>
    <cellStyle name="Percent" xfId="1" builtinId="5"/>
    <cellStyle name="Percent 2" xfId="4" xr:uid="{00000000-0005-0000-0000-000005000000}"/>
    <cellStyle name="Percent 3" xfId="6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by.ward@usu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workbookViewId="0">
      <selection activeCell="A13" sqref="A13"/>
    </sheetView>
  </sheetViews>
  <sheetFormatPr baseColWidth="10" defaultColWidth="8.83203125" defaultRowHeight="15" x14ac:dyDescent="0.2"/>
  <cols>
    <col min="1" max="1" width="68" customWidth="1"/>
    <col min="2" max="2" width="22.33203125" customWidth="1"/>
    <col min="3" max="3" width="22.83203125" customWidth="1"/>
  </cols>
  <sheetData>
    <row r="1" spans="1:3" ht="39" thickBot="1" x14ac:dyDescent="0.25">
      <c r="A1" s="46" t="s">
        <v>41</v>
      </c>
      <c r="B1" s="47" t="s">
        <v>42</v>
      </c>
      <c r="C1" s="47" t="s">
        <v>43</v>
      </c>
    </row>
    <row r="2" spans="1:3" ht="40" thickTop="1" thickBot="1" x14ac:dyDescent="0.25">
      <c r="A2" s="48" t="s">
        <v>44</v>
      </c>
      <c r="B2" s="49">
        <v>85305</v>
      </c>
      <c r="C2" s="50">
        <v>1</v>
      </c>
    </row>
    <row r="3" spans="1:3" ht="38" thickBot="1" x14ac:dyDescent="0.25">
      <c r="A3" s="51" t="s">
        <v>45</v>
      </c>
      <c r="B3" s="52">
        <v>70783</v>
      </c>
      <c r="C3" s="53">
        <f>B3/$B$2</f>
        <v>0.82976378875798606</v>
      </c>
    </row>
    <row r="4" spans="1:3" ht="39" thickBot="1" x14ac:dyDescent="0.25">
      <c r="A4" s="54" t="s">
        <v>46</v>
      </c>
      <c r="B4" s="55">
        <f>B2-B3</f>
        <v>14522</v>
      </c>
      <c r="C4" s="56">
        <f>B4/B2</f>
        <v>0.17023621124201396</v>
      </c>
    </row>
    <row r="5" spans="1:3" ht="39" thickBot="1" x14ac:dyDescent="0.25">
      <c r="A5" s="57" t="s">
        <v>47</v>
      </c>
      <c r="B5" s="58">
        <v>7850</v>
      </c>
      <c r="C5" s="53">
        <f t="shared" ref="C5" si="0">B5/$B$2</f>
        <v>9.2022741926030133E-2</v>
      </c>
    </row>
    <row r="6" spans="1:3" ht="39" thickBot="1" x14ac:dyDescent="0.25">
      <c r="A6" s="59" t="s">
        <v>48</v>
      </c>
      <c r="B6" s="55">
        <f>B4-B5</f>
        <v>6672</v>
      </c>
      <c r="C6" s="56">
        <f>B6/B2</f>
        <v>7.8213469315983816E-2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activeCell="B9" sqref="B9"/>
    </sheetView>
  </sheetViews>
  <sheetFormatPr baseColWidth="10" defaultColWidth="8.83203125" defaultRowHeight="15" x14ac:dyDescent="0.2"/>
  <cols>
    <col min="1" max="1" width="68" customWidth="1"/>
    <col min="2" max="2" width="22.33203125" customWidth="1"/>
    <col min="3" max="3" width="22.83203125" customWidth="1"/>
  </cols>
  <sheetData>
    <row r="1" spans="1:3" ht="39" thickBot="1" x14ac:dyDescent="0.25">
      <c r="A1" s="46" t="s">
        <v>41</v>
      </c>
      <c r="B1" s="47" t="s">
        <v>42</v>
      </c>
      <c r="C1" s="47" t="s">
        <v>43</v>
      </c>
    </row>
    <row r="2" spans="1:3" ht="40" thickTop="1" thickBot="1" x14ac:dyDescent="0.25">
      <c r="A2" s="48" t="s">
        <v>44</v>
      </c>
      <c r="B2" s="49">
        <v>85305</v>
      </c>
      <c r="C2" s="50">
        <v>1</v>
      </c>
    </row>
    <row r="3" spans="1:3" ht="38" thickBot="1" x14ac:dyDescent="0.25">
      <c r="A3" s="51" t="s">
        <v>49</v>
      </c>
      <c r="B3" s="52">
        <v>43407</v>
      </c>
      <c r="C3" s="53">
        <f>B3/$B$2</f>
        <v>0.50884473360295412</v>
      </c>
    </row>
    <row r="4" spans="1:3" ht="38" thickBot="1" x14ac:dyDescent="0.25">
      <c r="A4" s="51" t="s">
        <v>50</v>
      </c>
      <c r="B4" s="52">
        <v>24821</v>
      </c>
      <c r="C4" s="53">
        <f t="shared" ref="C4:C8" si="0">B4/$B$2</f>
        <v>0.29096770412050876</v>
      </c>
    </row>
    <row r="5" spans="1:3" ht="38" thickBot="1" x14ac:dyDescent="0.25">
      <c r="A5" s="51" t="s">
        <v>51</v>
      </c>
      <c r="B5" s="52">
        <v>2555</v>
      </c>
      <c r="C5" s="53">
        <f t="shared" si="0"/>
        <v>2.9951351034523181E-2</v>
      </c>
    </row>
    <row r="6" spans="1:3" ht="38" thickBot="1" x14ac:dyDescent="0.25">
      <c r="A6" s="51" t="s">
        <v>52</v>
      </c>
      <c r="B6" s="52">
        <v>0</v>
      </c>
      <c r="C6" s="53">
        <f t="shared" si="0"/>
        <v>0</v>
      </c>
    </row>
    <row r="7" spans="1:3" ht="39" thickBot="1" x14ac:dyDescent="0.25">
      <c r="A7" s="54" t="s">
        <v>46</v>
      </c>
      <c r="B7" s="55">
        <f>B2-SUM(B3:B6)</f>
        <v>14522</v>
      </c>
      <c r="C7" s="56">
        <f>B7/B2</f>
        <v>0.17023621124201396</v>
      </c>
    </row>
    <row r="8" spans="1:3" ht="39" thickBot="1" x14ac:dyDescent="0.25">
      <c r="A8" s="57" t="s">
        <v>47</v>
      </c>
      <c r="B8" s="58">
        <v>7850</v>
      </c>
      <c r="C8" s="53">
        <f t="shared" si="0"/>
        <v>9.2022741926030133E-2</v>
      </c>
    </row>
    <row r="9" spans="1:3" ht="39" thickBot="1" x14ac:dyDescent="0.25">
      <c r="A9" s="59" t="s">
        <v>48</v>
      </c>
      <c r="B9" s="55">
        <f>B7-B8</f>
        <v>6672</v>
      </c>
      <c r="C9" s="56">
        <f>B9/B2</f>
        <v>7.8213469315983816E-2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K33"/>
  <sheetViews>
    <sheetView topLeftCell="A19" zoomScale="190" zoomScaleNormal="190" workbookViewId="0">
      <selection activeCell="H28" sqref="H28"/>
    </sheetView>
  </sheetViews>
  <sheetFormatPr baseColWidth="10" defaultColWidth="8.83203125" defaultRowHeight="13" x14ac:dyDescent="0.15"/>
  <cols>
    <col min="1" max="1" width="18.5" style="3" customWidth="1"/>
    <col min="2" max="2" width="7.5" style="3" customWidth="1"/>
    <col min="3" max="3" width="12.33203125" style="3" bestFit="1" customWidth="1"/>
    <col min="4" max="4" width="10.5" style="3" customWidth="1"/>
    <col min="5" max="5" width="12.33203125" style="3" bestFit="1" customWidth="1"/>
    <col min="6" max="256" width="8.6640625" style="3"/>
    <col min="257" max="257" width="15.33203125" style="3" customWidth="1"/>
    <col min="258" max="258" width="7.5" style="3" customWidth="1"/>
    <col min="259" max="259" width="12.33203125" style="3" bestFit="1" customWidth="1"/>
    <col min="260" max="260" width="10.5" style="3" customWidth="1"/>
    <col min="261" max="261" width="12.33203125" style="3" bestFit="1" customWidth="1"/>
    <col min="262" max="512" width="8.6640625" style="3"/>
    <col min="513" max="513" width="15.33203125" style="3" customWidth="1"/>
    <col min="514" max="514" width="7.5" style="3" customWidth="1"/>
    <col min="515" max="515" width="12.33203125" style="3" bestFit="1" customWidth="1"/>
    <col min="516" max="516" width="10.5" style="3" customWidth="1"/>
    <col min="517" max="517" width="12.33203125" style="3" bestFit="1" customWidth="1"/>
    <col min="518" max="768" width="8.6640625" style="3"/>
    <col min="769" max="769" width="15.33203125" style="3" customWidth="1"/>
    <col min="770" max="770" width="7.5" style="3" customWidth="1"/>
    <col min="771" max="771" width="12.33203125" style="3" bestFit="1" customWidth="1"/>
    <col min="772" max="772" width="10.5" style="3" customWidth="1"/>
    <col min="773" max="773" width="12.33203125" style="3" bestFit="1" customWidth="1"/>
    <col min="774" max="1024" width="8.6640625" style="3"/>
    <col min="1025" max="1025" width="15.33203125" style="3" customWidth="1"/>
    <col min="1026" max="1026" width="7.5" style="3" customWidth="1"/>
    <col min="1027" max="1027" width="12.33203125" style="3" bestFit="1" customWidth="1"/>
    <col min="1028" max="1028" width="10.5" style="3" customWidth="1"/>
    <col min="1029" max="1029" width="12.33203125" style="3" bestFit="1" customWidth="1"/>
    <col min="1030" max="1280" width="8.6640625" style="3"/>
    <col min="1281" max="1281" width="15.33203125" style="3" customWidth="1"/>
    <col min="1282" max="1282" width="7.5" style="3" customWidth="1"/>
    <col min="1283" max="1283" width="12.33203125" style="3" bestFit="1" customWidth="1"/>
    <col min="1284" max="1284" width="10.5" style="3" customWidth="1"/>
    <col min="1285" max="1285" width="12.33203125" style="3" bestFit="1" customWidth="1"/>
    <col min="1286" max="1536" width="8.6640625" style="3"/>
    <col min="1537" max="1537" width="15.33203125" style="3" customWidth="1"/>
    <col min="1538" max="1538" width="7.5" style="3" customWidth="1"/>
    <col min="1539" max="1539" width="12.33203125" style="3" bestFit="1" customWidth="1"/>
    <col min="1540" max="1540" width="10.5" style="3" customWidth="1"/>
    <col min="1541" max="1541" width="12.33203125" style="3" bestFit="1" customWidth="1"/>
    <col min="1542" max="1792" width="8.6640625" style="3"/>
    <col min="1793" max="1793" width="15.33203125" style="3" customWidth="1"/>
    <col min="1794" max="1794" width="7.5" style="3" customWidth="1"/>
    <col min="1795" max="1795" width="12.33203125" style="3" bestFit="1" customWidth="1"/>
    <col min="1796" max="1796" width="10.5" style="3" customWidth="1"/>
    <col min="1797" max="1797" width="12.33203125" style="3" bestFit="1" customWidth="1"/>
    <col min="1798" max="2048" width="8.6640625" style="3"/>
    <col min="2049" max="2049" width="15.33203125" style="3" customWidth="1"/>
    <col min="2050" max="2050" width="7.5" style="3" customWidth="1"/>
    <col min="2051" max="2051" width="12.33203125" style="3" bestFit="1" customWidth="1"/>
    <col min="2052" max="2052" width="10.5" style="3" customWidth="1"/>
    <col min="2053" max="2053" width="12.33203125" style="3" bestFit="1" customWidth="1"/>
    <col min="2054" max="2304" width="8.6640625" style="3"/>
    <col min="2305" max="2305" width="15.33203125" style="3" customWidth="1"/>
    <col min="2306" max="2306" width="7.5" style="3" customWidth="1"/>
    <col min="2307" max="2307" width="12.33203125" style="3" bestFit="1" customWidth="1"/>
    <col min="2308" max="2308" width="10.5" style="3" customWidth="1"/>
    <col min="2309" max="2309" width="12.33203125" style="3" bestFit="1" customWidth="1"/>
    <col min="2310" max="2560" width="8.6640625" style="3"/>
    <col min="2561" max="2561" width="15.33203125" style="3" customWidth="1"/>
    <col min="2562" max="2562" width="7.5" style="3" customWidth="1"/>
    <col min="2563" max="2563" width="12.33203125" style="3" bestFit="1" customWidth="1"/>
    <col min="2564" max="2564" width="10.5" style="3" customWidth="1"/>
    <col min="2565" max="2565" width="12.33203125" style="3" bestFit="1" customWidth="1"/>
    <col min="2566" max="2816" width="8.6640625" style="3"/>
    <col min="2817" max="2817" width="15.33203125" style="3" customWidth="1"/>
    <col min="2818" max="2818" width="7.5" style="3" customWidth="1"/>
    <col min="2819" max="2819" width="12.33203125" style="3" bestFit="1" customWidth="1"/>
    <col min="2820" max="2820" width="10.5" style="3" customWidth="1"/>
    <col min="2821" max="2821" width="12.33203125" style="3" bestFit="1" customWidth="1"/>
    <col min="2822" max="3072" width="8.6640625" style="3"/>
    <col min="3073" max="3073" width="15.33203125" style="3" customWidth="1"/>
    <col min="3074" max="3074" width="7.5" style="3" customWidth="1"/>
    <col min="3075" max="3075" width="12.33203125" style="3" bestFit="1" customWidth="1"/>
    <col min="3076" max="3076" width="10.5" style="3" customWidth="1"/>
    <col min="3077" max="3077" width="12.33203125" style="3" bestFit="1" customWidth="1"/>
    <col min="3078" max="3328" width="8.6640625" style="3"/>
    <col min="3329" max="3329" width="15.33203125" style="3" customWidth="1"/>
    <col min="3330" max="3330" width="7.5" style="3" customWidth="1"/>
    <col min="3331" max="3331" width="12.33203125" style="3" bestFit="1" customWidth="1"/>
    <col min="3332" max="3332" width="10.5" style="3" customWidth="1"/>
    <col min="3333" max="3333" width="12.33203125" style="3" bestFit="1" customWidth="1"/>
    <col min="3334" max="3584" width="8.6640625" style="3"/>
    <col min="3585" max="3585" width="15.33203125" style="3" customWidth="1"/>
    <col min="3586" max="3586" width="7.5" style="3" customWidth="1"/>
    <col min="3587" max="3587" width="12.33203125" style="3" bestFit="1" customWidth="1"/>
    <col min="3588" max="3588" width="10.5" style="3" customWidth="1"/>
    <col min="3589" max="3589" width="12.33203125" style="3" bestFit="1" customWidth="1"/>
    <col min="3590" max="3840" width="8.6640625" style="3"/>
    <col min="3841" max="3841" width="15.33203125" style="3" customWidth="1"/>
    <col min="3842" max="3842" width="7.5" style="3" customWidth="1"/>
    <col min="3843" max="3843" width="12.33203125" style="3" bestFit="1" customWidth="1"/>
    <col min="3844" max="3844" width="10.5" style="3" customWidth="1"/>
    <col min="3845" max="3845" width="12.33203125" style="3" bestFit="1" customWidth="1"/>
    <col min="3846" max="4096" width="8.6640625" style="3"/>
    <col min="4097" max="4097" width="15.33203125" style="3" customWidth="1"/>
    <col min="4098" max="4098" width="7.5" style="3" customWidth="1"/>
    <col min="4099" max="4099" width="12.33203125" style="3" bestFit="1" customWidth="1"/>
    <col min="4100" max="4100" width="10.5" style="3" customWidth="1"/>
    <col min="4101" max="4101" width="12.33203125" style="3" bestFit="1" customWidth="1"/>
    <col min="4102" max="4352" width="8.6640625" style="3"/>
    <col min="4353" max="4353" width="15.33203125" style="3" customWidth="1"/>
    <col min="4354" max="4354" width="7.5" style="3" customWidth="1"/>
    <col min="4355" max="4355" width="12.33203125" style="3" bestFit="1" customWidth="1"/>
    <col min="4356" max="4356" width="10.5" style="3" customWidth="1"/>
    <col min="4357" max="4357" width="12.33203125" style="3" bestFit="1" customWidth="1"/>
    <col min="4358" max="4608" width="8.6640625" style="3"/>
    <col min="4609" max="4609" width="15.33203125" style="3" customWidth="1"/>
    <col min="4610" max="4610" width="7.5" style="3" customWidth="1"/>
    <col min="4611" max="4611" width="12.33203125" style="3" bestFit="1" customWidth="1"/>
    <col min="4612" max="4612" width="10.5" style="3" customWidth="1"/>
    <col min="4613" max="4613" width="12.33203125" style="3" bestFit="1" customWidth="1"/>
    <col min="4614" max="4864" width="8.6640625" style="3"/>
    <col min="4865" max="4865" width="15.33203125" style="3" customWidth="1"/>
    <col min="4866" max="4866" width="7.5" style="3" customWidth="1"/>
    <col min="4867" max="4867" width="12.33203125" style="3" bestFit="1" customWidth="1"/>
    <col min="4868" max="4868" width="10.5" style="3" customWidth="1"/>
    <col min="4869" max="4869" width="12.33203125" style="3" bestFit="1" customWidth="1"/>
    <col min="4870" max="5120" width="8.6640625" style="3"/>
    <col min="5121" max="5121" width="15.33203125" style="3" customWidth="1"/>
    <col min="5122" max="5122" width="7.5" style="3" customWidth="1"/>
    <col min="5123" max="5123" width="12.33203125" style="3" bestFit="1" customWidth="1"/>
    <col min="5124" max="5124" width="10.5" style="3" customWidth="1"/>
    <col min="5125" max="5125" width="12.33203125" style="3" bestFit="1" customWidth="1"/>
    <col min="5126" max="5376" width="8.6640625" style="3"/>
    <col min="5377" max="5377" width="15.33203125" style="3" customWidth="1"/>
    <col min="5378" max="5378" width="7.5" style="3" customWidth="1"/>
    <col min="5379" max="5379" width="12.33203125" style="3" bestFit="1" customWidth="1"/>
    <col min="5380" max="5380" width="10.5" style="3" customWidth="1"/>
    <col min="5381" max="5381" width="12.33203125" style="3" bestFit="1" customWidth="1"/>
    <col min="5382" max="5632" width="8.6640625" style="3"/>
    <col min="5633" max="5633" width="15.33203125" style="3" customWidth="1"/>
    <col min="5634" max="5634" width="7.5" style="3" customWidth="1"/>
    <col min="5635" max="5635" width="12.33203125" style="3" bestFit="1" customWidth="1"/>
    <col min="5636" max="5636" width="10.5" style="3" customWidth="1"/>
    <col min="5637" max="5637" width="12.33203125" style="3" bestFit="1" customWidth="1"/>
    <col min="5638" max="5888" width="8.6640625" style="3"/>
    <col min="5889" max="5889" width="15.33203125" style="3" customWidth="1"/>
    <col min="5890" max="5890" width="7.5" style="3" customWidth="1"/>
    <col min="5891" max="5891" width="12.33203125" style="3" bestFit="1" customWidth="1"/>
    <col min="5892" max="5892" width="10.5" style="3" customWidth="1"/>
    <col min="5893" max="5893" width="12.33203125" style="3" bestFit="1" customWidth="1"/>
    <col min="5894" max="6144" width="8.6640625" style="3"/>
    <col min="6145" max="6145" width="15.33203125" style="3" customWidth="1"/>
    <col min="6146" max="6146" width="7.5" style="3" customWidth="1"/>
    <col min="6147" max="6147" width="12.33203125" style="3" bestFit="1" customWidth="1"/>
    <col min="6148" max="6148" width="10.5" style="3" customWidth="1"/>
    <col min="6149" max="6149" width="12.33203125" style="3" bestFit="1" customWidth="1"/>
    <col min="6150" max="6400" width="8.6640625" style="3"/>
    <col min="6401" max="6401" width="15.33203125" style="3" customWidth="1"/>
    <col min="6402" max="6402" width="7.5" style="3" customWidth="1"/>
    <col min="6403" max="6403" width="12.33203125" style="3" bestFit="1" customWidth="1"/>
    <col min="6404" max="6404" width="10.5" style="3" customWidth="1"/>
    <col min="6405" max="6405" width="12.33203125" style="3" bestFit="1" customWidth="1"/>
    <col min="6406" max="6656" width="8.6640625" style="3"/>
    <col min="6657" max="6657" width="15.33203125" style="3" customWidth="1"/>
    <col min="6658" max="6658" width="7.5" style="3" customWidth="1"/>
    <col min="6659" max="6659" width="12.33203125" style="3" bestFit="1" customWidth="1"/>
    <col min="6660" max="6660" width="10.5" style="3" customWidth="1"/>
    <col min="6661" max="6661" width="12.33203125" style="3" bestFit="1" customWidth="1"/>
    <col min="6662" max="6912" width="8.6640625" style="3"/>
    <col min="6913" max="6913" width="15.33203125" style="3" customWidth="1"/>
    <col min="6914" max="6914" width="7.5" style="3" customWidth="1"/>
    <col min="6915" max="6915" width="12.33203125" style="3" bestFit="1" customWidth="1"/>
    <col min="6916" max="6916" width="10.5" style="3" customWidth="1"/>
    <col min="6917" max="6917" width="12.33203125" style="3" bestFit="1" customWidth="1"/>
    <col min="6918" max="7168" width="8.6640625" style="3"/>
    <col min="7169" max="7169" width="15.33203125" style="3" customWidth="1"/>
    <col min="7170" max="7170" width="7.5" style="3" customWidth="1"/>
    <col min="7171" max="7171" width="12.33203125" style="3" bestFit="1" customWidth="1"/>
    <col min="7172" max="7172" width="10.5" style="3" customWidth="1"/>
    <col min="7173" max="7173" width="12.33203125" style="3" bestFit="1" customWidth="1"/>
    <col min="7174" max="7424" width="8.6640625" style="3"/>
    <col min="7425" max="7425" width="15.33203125" style="3" customWidth="1"/>
    <col min="7426" max="7426" width="7.5" style="3" customWidth="1"/>
    <col min="7427" max="7427" width="12.33203125" style="3" bestFit="1" customWidth="1"/>
    <col min="7428" max="7428" width="10.5" style="3" customWidth="1"/>
    <col min="7429" max="7429" width="12.33203125" style="3" bestFit="1" customWidth="1"/>
    <col min="7430" max="7680" width="8.6640625" style="3"/>
    <col min="7681" max="7681" width="15.33203125" style="3" customWidth="1"/>
    <col min="7682" max="7682" width="7.5" style="3" customWidth="1"/>
    <col min="7683" max="7683" width="12.33203125" style="3" bestFit="1" customWidth="1"/>
    <col min="7684" max="7684" width="10.5" style="3" customWidth="1"/>
    <col min="7685" max="7685" width="12.33203125" style="3" bestFit="1" customWidth="1"/>
    <col min="7686" max="7936" width="8.6640625" style="3"/>
    <col min="7937" max="7937" width="15.33203125" style="3" customWidth="1"/>
    <col min="7938" max="7938" width="7.5" style="3" customWidth="1"/>
    <col min="7939" max="7939" width="12.33203125" style="3" bestFit="1" customWidth="1"/>
    <col min="7940" max="7940" width="10.5" style="3" customWidth="1"/>
    <col min="7941" max="7941" width="12.33203125" style="3" bestFit="1" customWidth="1"/>
    <col min="7942" max="8192" width="8.6640625" style="3"/>
    <col min="8193" max="8193" width="15.33203125" style="3" customWidth="1"/>
    <col min="8194" max="8194" width="7.5" style="3" customWidth="1"/>
    <col min="8195" max="8195" width="12.33203125" style="3" bestFit="1" customWidth="1"/>
    <col min="8196" max="8196" width="10.5" style="3" customWidth="1"/>
    <col min="8197" max="8197" width="12.33203125" style="3" bestFit="1" customWidth="1"/>
    <col min="8198" max="8448" width="8.6640625" style="3"/>
    <col min="8449" max="8449" width="15.33203125" style="3" customWidth="1"/>
    <col min="8450" max="8450" width="7.5" style="3" customWidth="1"/>
    <col min="8451" max="8451" width="12.33203125" style="3" bestFit="1" customWidth="1"/>
    <col min="8452" max="8452" width="10.5" style="3" customWidth="1"/>
    <col min="8453" max="8453" width="12.33203125" style="3" bestFit="1" customWidth="1"/>
    <col min="8454" max="8704" width="8.6640625" style="3"/>
    <col min="8705" max="8705" width="15.33203125" style="3" customWidth="1"/>
    <col min="8706" max="8706" width="7.5" style="3" customWidth="1"/>
    <col min="8707" max="8707" width="12.33203125" style="3" bestFit="1" customWidth="1"/>
    <col min="8708" max="8708" width="10.5" style="3" customWidth="1"/>
    <col min="8709" max="8709" width="12.33203125" style="3" bestFit="1" customWidth="1"/>
    <col min="8710" max="8960" width="8.6640625" style="3"/>
    <col min="8961" max="8961" width="15.33203125" style="3" customWidth="1"/>
    <col min="8962" max="8962" width="7.5" style="3" customWidth="1"/>
    <col min="8963" max="8963" width="12.33203125" style="3" bestFit="1" customWidth="1"/>
    <col min="8964" max="8964" width="10.5" style="3" customWidth="1"/>
    <col min="8965" max="8965" width="12.33203125" style="3" bestFit="1" customWidth="1"/>
    <col min="8966" max="9216" width="8.6640625" style="3"/>
    <col min="9217" max="9217" width="15.33203125" style="3" customWidth="1"/>
    <col min="9218" max="9218" width="7.5" style="3" customWidth="1"/>
    <col min="9219" max="9219" width="12.33203125" style="3" bestFit="1" customWidth="1"/>
    <col min="9220" max="9220" width="10.5" style="3" customWidth="1"/>
    <col min="9221" max="9221" width="12.33203125" style="3" bestFit="1" customWidth="1"/>
    <col min="9222" max="9472" width="8.6640625" style="3"/>
    <col min="9473" max="9473" width="15.33203125" style="3" customWidth="1"/>
    <col min="9474" max="9474" width="7.5" style="3" customWidth="1"/>
    <col min="9475" max="9475" width="12.33203125" style="3" bestFit="1" customWidth="1"/>
    <col min="9476" max="9476" width="10.5" style="3" customWidth="1"/>
    <col min="9477" max="9477" width="12.33203125" style="3" bestFit="1" customWidth="1"/>
    <col min="9478" max="9728" width="8.6640625" style="3"/>
    <col min="9729" max="9729" width="15.33203125" style="3" customWidth="1"/>
    <col min="9730" max="9730" width="7.5" style="3" customWidth="1"/>
    <col min="9731" max="9731" width="12.33203125" style="3" bestFit="1" customWidth="1"/>
    <col min="9732" max="9732" width="10.5" style="3" customWidth="1"/>
    <col min="9733" max="9733" width="12.33203125" style="3" bestFit="1" customWidth="1"/>
    <col min="9734" max="9984" width="8.6640625" style="3"/>
    <col min="9985" max="9985" width="15.33203125" style="3" customWidth="1"/>
    <col min="9986" max="9986" width="7.5" style="3" customWidth="1"/>
    <col min="9987" max="9987" width="12.33203125" style="3" bestFit="1" customWidth="1"/>
    <col min="9988" max="9988" width="10.5" style="3" customWidth="1"/>
    <col min="9989" max="9989" width="12.33203125" style="3" bestFit="1" customWidth="1"/>
    <col min="9990" max="10240" width="8.6640625" style="3"/>
    <col min="10241" max="10241" width="15.33203125" style="3" customWidth="1"/>
    <col min="10242" max="10242" width="7.5" style="3" customWidth="1"/>
    <col min="10243" max="10243" width="12.33203125" style="3" bestFit="1" customWidth="1"/>
    <col min="10244" max="10244" width="10.5" style="3" customWidth="1"/>
    <col min="10245" max="10245" width="12.33203125" style="3" bestFit="1" customWidth="1"/>
    <col min="10246" max="10496" width="8.6640625" style="3"/>
    <col min="10497" max="10497" width="15.33203125" style="3" customWidth="1"/>
    <col min="10498" max="10498" width="7.5" style="3" customWidth="1"/>
    <col min="10499" max="10499" width="12.33203125" style="3" bestFit="1" customWidth="1"/>
    <col min="10500" max="10500" width="10.5" style="3" customWidth="1"/>
    <col min="10501" max="10501" width="12.33203125" style="3" bestFit="1" customWidth="1"/>
    <col min="10502" max="10752" width="8.6640625" style="3"/>
    <col min="10753" max="10753" width="15.33203125" style="3" customWidth="1"/>
    <col min="10754" max="10754" width="7.5" style="3" customWidth="1"/>
    <col min="10755" max="10755" width="12.33203125" style="3" bestFit="1" customWidth="1"/>
    <col min="10756" max="10756" width="10.5" style="3" customWidth="1"/>
    <col min="10757" max="10757" width="12.33203125" style="3" bestFit="1" customWidth="1"/>
    <col min="10758" max="11008" width="8.6640625" style="3"/>
    <col min="11009" max="11009" width="15.33203125" style="3" customWidth="1"/>
    <col min="11010" max="11010" width="7.5" style="3" customWidth="1"/>
    <col min="11011" max="11011" width="12.33203125" style="3" bestFit="1" customWidth="1"/>
    <col min="11012" max="11012" width="10.5" style="3" customWidth="1"/>
    <col min="11013" max="11013" width="12.33203125" style="3" bestFit="1" customWidth="1"/>
    <col min="11014" max="11264" width="8.6640625" style="3"/>
    <col min="11265" max="11265" width="15.33203125" style="3" customWidth="1"/>
    <col min="11266" max="11266" width="7.5" style="3" customWidth="1"/>
    <col min="11267" max="11267" width="12.33203125" style="3" bestFit="1" customWidth="1"/>
    <col min="11268" max="11268" width="10.5" style="3" customWidth="1"/>
    <col min="11269" max="11269" width="12.33203125" style="3" bestFit="1" customWidth="1"/>
    <col min="11270" max="11520" width="8.6640625" style="3"/>
    <col min="11521" max="11521" width="15.33203125" style="3" customWidth="1"/>
    <col min="11522" max="11522" width="7.5" style="3" customWidth="1"/>
    <col min="11523" max="11523" width="12.33203125" style="3" bestFit="1" customWidth="1"/>
    <col min="11524" max="11524" width="10.5" style="3" customWidth="1"/>
    <col min="11525" max="11525" width="12.33203125" style="3" bestFit="1" customWidth="1"/>
    <col min="11526" max="11776" width="8.6640625" style="3"/>
    <col min="11777" max="11777" width="15.33203125" style="3" customWidth="1"/>
    <col min="11778" max="11778" width="7.5" style="3" customWidth="1"/>
    <col min="11779" max="11779" width="12.33203125" style="3" bestFit="1" customWidth="1"/>
    <col min="11780" max="11780" width="10.5" style="3" customWidth="1"/>
    <col min="11781" max="11781" width="12.33203125" style="3" bestFit="1" customWidth="1"/>
    <col min="11782" max="12032" width="8.6640625" style="3"/>
    <col min="12033" max="12033" width="15.33203125" style="3" customWidth="1"/>
    <col min="12034" max="12034" width="7.5" style="3" customWidth="1"/>
    <col min="12035" max="12035" width="12.33203125" style="3" bestFit="1" customWidth="1"/>
    <col min="12036" max="12036" width="10.5" style="3" customWidth="1"/>
    <col min="12037" max="12037" width="12.33203125" style="3" bestFit="1" customWidth="1"/>
    <col min="12038" max="12288" width="8.6640625" style="3"/>
    <col min="12289" max="12289" width="15.33203125" style="3" customWidth="1"/>
    <col min="12290" max="12290" width="7.5" style="3" customWidth="1"/>
    <col min="12291" max="12291" width="12.33203125" style="3" bestFit="1" customWidth="1"/>
    <col min="12292" max="12292" width="10.5" style="3" customWidth="1"/>
    <col min="12293" max="12293" width="12.33203125" style="3" bestFit="1" customWidth="1"/>
    <col min="12294" max="12544" width="8.6640625" style="3"/>
    <col min="12545" max="12545" width="15.33203125" style="3" customWidth="1"/>
    <col min="12546" max="12546" width="7.5" style="3" customWidth="1"/>
    <col min="12547" max="12547" width="12.33203125" style="3" bestFit="1" customWidth="1"/>
    <col min="12548" max="12548" width="10.5" style="3" customWidth="1"/>
    <col min="12549" max="12549" width="12.33203125" style="3" bestFit="1" customWidth="1"/>
    <col min="12550" max="12800" width="8.6640625" style="3"/>
    <col min="12801" max="12801" width="15.33203125" style="3" customWidth="1"/>
    <col min="12802" max="12802" width="7.5" style="3" customWidth="1"/>
    <col min="12803" max="12803" width="12.33203125" style="3" bestFit="1" customWidth="1"/>
    <col min="12804" max="12804" width="10.5" style="3" customWidth="1"/>
    <col min="12805" max="12805" width="12.33203125" style="3" bestFit="1" customWidth="1"/>
    <col min="12806" max="13056" width="8.6640625" style="3"/>
    <col min="13057" max="13057" width="15.33203125" style="3" customWidth="1"/>
    <col min="13058" max="13058" width="7.5" style="3" customWidth="1"/>
    <col min="13059" max="13059" width="12.33203125" style="3" bestFit="1" customWidth="1"/>
    <col min="13060" max="13060" width="10.5" style="3" customWidth="1"/>
    <col min="13061" max="13061" width="12.33203125" style="3" bestFit="1" customWidth="1"/>
    <col min="13062" max="13312" width="8.6640625" style="3"/>
    <col min="13313" max="13313" width="15.33203125" style="3" customWidth="1"/>
    <col min="13314" max="13314" width="7.5" style="3" customWidth="1"/>
    <col min="13315" max="13315" width="12.33203125" style="3" bestFit="1" customWidth="1"/>
    <col min="13316" max="13316" width="10.5" style="3" customWidth="1"/>
    <col min="13317" max="13317" width="12.33203125" style="3" bestFit="1" customWidth="1"/>
    <col min="13318" max="13568" width="8.6640625" style="3"/>
    <col min="13569" max="13569" width="15.33203125" style="3" customWidth="1"/>
    <col min="13570" max="13570" width="7.5" style="3" customWidth="1"/>
    <col min="13571" max="13571" width="12.33203125" style="3" bestFit="1" customWidth="1"/>
    <col min="13572" max="13572" width="10.5" style="3" customWidth="1"/>
    <col min="13573" max="13573" width="12.33203125" style="3" bestFit="1" customWidth="1"/>
    <col min="13574" max="13824" width="8.6640625" style="3"/>
    <col min="13825" max="13825" width="15.33203125" style="3" customWidth="1"/>
    <col min="13826" max="13826" width="7.5" style="3" customWidth="1"/>
    <col min="13827" max="13827" width="12.33203125" style="3" bestFit="1" customWidth="1"/>
    <col min="13828" max="13828" width="10.5" style="3" customWidth="1"/>
    <col min="13829" max="13829" width="12.33203125" style="3" bestFit="1" customWidth="1"/>
    <col min="13830" max="14080" width="8.6640625" style="3"/>
    <col min="14081" max="14081" width="15.33203125" style="3" customWidth="1"/>
    <col min="14082" max="14082" width="7.5" style="3" customWidth="1"/>
    <col min="14083" max="14083" width="12.33203125" style="3" bestFit="1" customWidth="1"/>
    <col min="14084" max="14084" width="10.5" style="3" customWidth="1"/>
    <col min="14085" max="14085" width="12.33203125" style="3" bestFit="1" customWidth="1"/>
    <col min="14086" max="14336" width="8.6640625" style="3"/>
    <col min="14337" max="14337" width="15.33203125" style="3" customWidth="1"/>
    <col min="14338" max="14338" width="7.5" style="3" customWidth="1"/>
    <col min="14339" max="14339" width="12.33203125" style="3" bestFit="1" customWidth="1"/>
    <col min="14340" max="14340" width="10.5" style="3" customWidth="1"/>
    <col min="14341" max="14341" width="12.33203125" style="3" bestFit="1" customWidth="1"/>
    <col min="14342" max="14592" width="8.6640625" style="3"/>
    <col min="14593" max="14593" width="15.33203125" style="3" customWidth="1"/>
    <col min="14594" max="14594" width="7.5" style="3" customWidth="1"/>
    <col min="14595" max="14595" width="12.33203125" style="3" bestFit="1" customWidth="1"/>
    <col min="14596" max="14596" width="10.5" style="3" customWidth="1"/>
    <col min="14597" max="14597" width="12.33203125" style="3" bestFit="1" customWidth="1"/>
    <col min="14598" max="14848" width="8.6640625" style="3"/>
    <col min="14849" max="14849" width="15.33203125" style="3" customWidth="1"/>
    <col min="14850" max="14850" width="7.5" style="3" customWidth="1"/>
    <col min="14851" max="14851" width="12.33203125" style="3" bestFit="1" customWidth="1"/>
    <col min="14852" max="14852" width="10.5" style="3" customWidth="1"/>
    <col min="14853" max="14853" width="12.33203125" style="3" bestFit="1" customWidth="1"/>
    <col min="14854" max="15104" width="8.6640625" style="3"/>
    <col min="15105" max="15105" width="15.33203125" style="3" customWidth="1"/>
    <col min="15106" max="15106" width="7.5" style="3" customWidth="1"/>
    <col min="15107" max="15107" width="12.33203125" style="3" bestFit="1" customWidth="1"/>
    <col min="15108" max="15108" width="10.5" style="3" customWidth="1"/>
    <col min="15109" max="15109" width="12.33203125" style="3" bestFit="1" customWidth="1"/>
    <col min="15110" max="15360" width="8.6640625" style="3"/>
    <col min="15361" max="15361" width="15.33203125" style="3" customWidth="1"/>
    <col min="15362" max="15362" width="7.5" style="3" customWidth="1"/>
    <col min="15363" max="15363" width="12.33203125" style="3" bestFit="1" customWidth="1"/>
    <col min="15364" max="15364" width="10.5" style="3" customWidth="1"/>
    <col min="15365" max="15365" width="12.33203125" style="3" bestFit="1" customWidth="1"/>
    <col min="15366" max="15616" width="8.6640625" style="3"/>
    <col min="15617" max="15617" width="15.33203125" style="3" customWidth="1"/>
    <col min="15618" max="15618" width="7.5" style="3" customWidth="1"/>
    <col min="15619" max="15619" width="12.33203125" style="3" bestFit="1" customWidth="1"/>
    <col min="15620" max="15620" width="10.5" style="3" customWidth="1"/>
    <col min="15621" max="15621" width="12.33203125" style="3" bestFit="1" customWidth="1"/>
    <col min="15622" max="15872" width="8.6640625" style="3"/>
    <col min="15873" max="15873" width="15.33203125" style="3" customWidth="1"/>
    <col min="15874" max="15874" width="7.5" style="3" customWidth="1"/>
    <col min="15875" max="15875" width="12.33203125" style="3" bestFit="1" customWidth="1"/>
    <col min="15876" max="15876" width="10.5" style="3" customWidth="1"/>
    <col min="15877" max="15877" width="12.33203125" style="3" bestFit="1" customWidth="1"/>
    <col min="15878" max="16128" width="8.6640625" style="3"/>
    <col min="16129" max="16129" width="15.33203125" style="3" customWidth="1"/>
    <col min="16130" max="16130" width="7.5" style="3" customWidth="1"/>
    <col min="16131" max="16131" width="12.33203125" style="3" bestFit="1" customWidth="1"/>
    <col min="16132" max="16132" width="10.5" style="3" customWidth="1"/>
    <col min="16133" max="16133" width="12.33203125" style="3" bestFit="1" customWidth="1"/>
    <col min="16134" max="16384" width="8.6640625" style="3"/>
  </cols>
  <sheetData>
    <row r="1" spans="1:11" ht="18" x14ac:dyDescent="0.2">
      <c r="A1" s="1" t="s">
        <v>5</v>
      </c>
      <c r="B1" s="2"/>
    </row>
    <row r="2" spans="1:11" hidden="1" x14ac:dyDescent="0.15">
      <c r="A2" s="3" t="s">
        <v>6</v>
      </c>
    </row>
    <row r="3" spans="1:11" hidden="1" x14ac:dyDescent="0.15">
      <c r="A3" s="3" t="s">
        <v>7</v>
      </c>
    </row>
    <row r="4" spans="1:11" hidden="1" x14ac:dyDescent="0.15">
      <c r="A4" s="4" t="s">
        <v>8</v>
      </c>
      <c r="B4" s="4"/>
    </row>
    <row r="5" spans="1:11" hidden="1" x14ac:dyDescent="0.15">
      <c r="A5" s="5">
        <v>38677</v>
      </c>
      <c r="B5" s="5"/>
    </row>
    <row r="6" spans="1:11" x14ac:dyDescent="0.15">
      <c r="A6" s="6" t="s">
        <v>55</v>
      </c>
      <c r="B6" s="7"/>
      <c r="C6" s="6"/>
      <c r="D6" s="6"/>
    </row>
    <row r="7" spans="1:11" x14ac:dyDescent="0.15">
      <c r="A7" s="8" t="s">
        <v>9</v>
      </c>
      <c r="B7" s="9"/>
      <c r="C7" s="8"/>
      <c r="D7" s="8"/>
      <c r="E7" s="8"/>
    </row>
    <row r="8" spans="1:11" x14ac:dyDescent="0.15">
      <c r="A8" s="4"/>
      <c r="B8" s="4"/>
    </row>
    <row r="9" spans="1:11" x14ac:dyDescent="0.15">
      <c r="D9" s="10" t="s">
        <v>10</v>
      </c>
      <c r="E9" s="10" t="s">
        <v>11</v>
      </c>
    </row>
    <row r="10" spans="1:11" ht="15" x14ac:dyDescent="0.2">
      <c r="A10" s="10" t="s">
        <v>0</v>
      </c>
      <c r="B10" s="32">
        <f>C10/$C$10</f>
        <v>1</v>
      </c>
      <c r="C10" s="26">
        <v>85305</v>
      </c>
      <c r="D10" s="45"/>
      <c r="E10" s="13">
        <f>+C10*(1+D10)</f>
        <v>85305</v>
      </c>
      <c r="F10" s="24">
        <f>E10/$E$10</f>
        <v>1</v>
      </c>
      <c r="K10" s="14"/>
    </row>
    <row r="11" spans="1:11" ht="15" x14ac:dyDescent="0.2">
      <c r="B11" s="15"/>
      <c r="C11" s="16"/>
      <c r="E11" s="16"/>
      <c r="F11" s="15"/>
      <c r="K11" s="14"/>
    </row>
    <row r="12" spans="1:11" ht="15" x14ac:dyDescent="0.2">
      <c r="A12" s="10" t="s">
        <v>1</v>
      </c>
      <c r="B12" s="15"/>
      <c r="C12" s="16"/>
      <c r="E12" s="16"/>
      <c r="F12" s="15"/>
      <c r="K12" s="14"/>
    </row>
    <row r="13" spans="1:11" ht="15" x14ac:dyDescent="0.2">
      <c r="A13" s="25" t="s">
        <v>22</v>
      </c>
      <c r="B13" s="60">
        <f>SUM(C13:C16)/C10</f>
        <v>0.82976378875798606</v>
      </c>
      <c r="C13" s="27">
        <v>43407</v>
      </c>
      <c r="D13" s="12"/>
      <c r="E13" s="16">
        <f>+C13*(1+D13)</f>
        <v>43407</v>
      </c>
      <c r="F13" s="60">
        <f>SUM(E13:E16)/E10</f>
        <v>0.82976378875798606</v>
      </c>
      <c r="K13" s="14"/>
    </row>
    <row r="14" spans="1:11" ht="15" x14ac:dyDescent="0.2">
      <c r="A14" s="15" t="s">
        <v>12</v>
      </c>
      <c r="B14" s="60"/>
      <c r="C14" s="27">
        <f>70783-43407-2555</f>
        <v>24821</v>
      </c>
      <c r="D14" s="12"/>
      <c r="E14" s="16">
        <f>+C14*(1+D14)</f>
        <v>24821</v>
      </c>
      <c r="F14" s="60"/>
      <c r="K14" s="14"/>
    </row>
    <row r="15" spans="1:11" ht="15" x14ac:dyDescent="0.2">
      <c r="A15" s="15" t="s">
        <v>2</v>
      </c>
      <c r="B15" s="60"/>
      <c r="C15" s="27">
        <f>2555</f>
        <v>2555</v>
      </c>
      <c r="D15" s="12"/>
      <c r="E15" s="16">
        <f>+C15*(1+D15)</f>
        <v>2555</v>
      </c>
      <c r="F15" s="60"/>
    </row>
    <row r="16" spans="1:11" ht="15" x14ac:dyDescent="0.2">
      <c r="A16" s="15" t="s">
        <v>3</v>
      </c>
      <c r="B16" s="60"/>
      <c r="C16" s="27">
        <v>0</v>
      </c>
      <c r="D16" s="12"/>
      <c r="E16" s="16">
        <f>+C16*(1+D16)</f>
        <v>0</v>
      </c>
      <c r="F16" s="60"/>
    </row>
    <row r="17" spans="1:7" ht="15" x14ac:dyDescent="0.2">
      <c r="A17" s="10" t="s">
        <v>4</v>
      </c>
      <c r="B17" s="23">
        <f>B10-SUM(B13:B16)</f>
        <v>0.17023621124201394</v>
      </c>
      <c r="C17" s="28"/>
      <c r="D17" s="18"/>
      <c r="E17" s="16"/>
      <c r="F17" s="23">
        <f>F10-SUM(F13:F16)</f>
        <v>0.17023621124201394</v>
      </c>
    </row>
    <row r="18" spans="1:7" ht="15" x14ac:dyDescent="0.2">
      <c r="A18" s="3" t="s">
        <v>13</v>
      </c>
      <c r="B18" s="11"/>
      <c r="C18" s="27">
        <v>7850</v>
      </c>
      <c r="D18" s="12"/>
      <c r="E18" s="16">
        <f>+C18*(1+D18)</f>
        <v>7850</v>
      </c>
      <c r="F18" s="11"/>
      <c r="G18" s="44"/>
    </row>
    <row r="19" spans="1:7" x14ac:dyDescent="0.15">
      <c r="A19" s="10" t="s">
        <v>14</v>
      </c>
      <c r="B19" s="17"/>
      <c r="C19" s="29">
        <f>SUM(C13:C18)</f>
        <v>78633</v>
      </c>
      <c r="D19" s="15"/>
      <c r="E19" s="13">
        <f>SUM(E13:E18)</f>
        <v>78633</v>
      </c>
      <c r="F19" s="11"/>
    </row>
    <row r="20" spans="1:7" ht="15" x14ac:dyDescent="0.2">
      <c r="C20" s="30"/>
      <c r="E20" s="16"/>
    </row>
    <row r="21" spans="1:7" x14ac:dyDescent="0.15">
      <c r="A21" s="10" t="s">
        <v>15</v>
      </c>
      <c r="B21" s="31"/>
      <c r="C21" s="29">
        <f>+C10-C19</f>
        <v>6672</v>
      </c>
      <c r="E21" s="13">
        <f>+E10-E19</f>
        <v>6672</v>
      </c>
    </row>
    <row r="22" spans="1:7" ht="15" x14ac:dyDescent="0.2">
      <c r="A22" s="15" t="s">
        <v>16</v>
      </c>
      <c r="B22" s="19">
        <v>0.1</v>
      </c>
      <c r="C22" s="30">
        <f>+C21*B22</f>
        <v>667.2</v>
      </c>
      <c r="E22" s="16">
        <f>+E21*B22</f>
        <v>667.2</v>
      </c>
      <c r="F22" s="10" t="s">
        <v>17</v>
      </c>
    </row>
    <row r="23" spans="1:7" x14ac:dyDescent="0.15">
      <c r="A23" s="10" t="s">
        <v>18</v>
      </c>
      <c r="B23" s="10"/>
      <c r="C23" s="29">
        <f>+C21-C22</f>
        <v>6004.8</v>
      </c>
      <c r="E23" s="13">
        <f>+E21-E22</f>
        <v>6004.8</v>
      </c>
      <c r="F23" s="20">
        <f>+(E23-C23)/C23</f>
        <v>0</v>
      </c>
    </row>
    <row r="25" spans="1:7" x14ac:dyDescent="0.15">
      <c r="A25" s="3" t="s">
        <v>56</v>
      </c>
      <c r="B25" s="21"/>
      <c r="C25" s="21"/>
      <c r="D25" s="21"/>
      <c r="E25" s="21"/>
    </row>
    <row r="26" spans="1:7" x14ac:dyDescent="0.15">
      <c r="A26" s="3" t="s">
        <v>19</v>
      </c>
      <c r="B26" s="21"/>
      <c r="C26" s="21"/>
      <c r="D26" s="21"/>
      <c r="E26" s="21"/>
    </row>
    <row r="27" spans="1:7" x14ac:dyDescent="0.15">
      <c r="A27" s="3" t="s">
        <v>58</v>
      </c>
    </row>
    <row r="28" spans="1:7" x14ac:dyDescent="0.15">
      <c r="A28" s="3" t="s">
        <v>20</v>
      </c>
    </row>
    <row r="29" spans="1:7" x14ac:dyDescent="0.15">
      <c r="A29" s="3" t="s">
        <v>57</v>
      </c>
    </row>
    <row r="30" spans="1:7" x14ac:dyDescent="0.15">
      <c r="A30" s="3" t="s">
        <v>21</v>
      </c>
    </row>
    <row r="31" spans="1:7" x14ac:dyDescent="0.15">
      <c r="A31" s="3" t="s">
        <v>59</v>
      </c>
    </row>
    <row r="32" spans="1:7" x14ac:dyDescent="0.15">
      <c r="A32" s="22" t="s">
        <v>60</v>
      </c>
    </row>
    <row r="33" spans="1:1" x14ac:dyDescent="0.15">
      <c r="A33" s="3" t="s">
        <v>61</v>
      </c>
    </row>
  </sheetData>
  <mergeCells count="2">
    <mergeCell ref="B13:B16"/>
    <mergeCell ref="F13:F16"/>
  </mergeCells>
  <hyperlinks>
    <hyperlink ref="A4" r:id="rId1" xr:uid="{00000000-0004-0000-0200-000000000000}"/>
  </hyperlinks>
  <pageMargins left="0.75" right="0.75" top="1" bottom="1" header="0.5" footer="0.5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17"/>
  <sheetViews>
    <sheetView tabSelected="1" zoomScale="140" zoomScaleNormal="140" workbookViewId="0">
      <selection activeCell="H8" sqref="H8"/>
    </sheetView>
  </sheetViews>
  <sheetFormatPr baseColWidth="10" defaultColWidth="8.83203125" defaultRowHeight="13" x14ac:dyDescent="0.15"/>
  <cols>
    <col min="1" max="1" width="3.5" style="3" customWidth="1"/>
    <col min="2" max="2" width="47.33203125" style="3" customWidth="1"/>
    <col min="3" max="3" width="16.83203125" style="3" customWidth="1"/>
    <col min="4" max="4" width="16.33203125" style="3" customWidth="1"/>
    <col min="5" max="5" width="18.5" style="3" customWidth="1"/>
    <col min="6" max="249" width="8.6640625" style="3"/>
    <col min="250" max="250" width="15.33203125" style="3" customWidth="1"/>
    <col min="251" max="251" width="7.5" style="3" customWidth="1"/>
    <col min="252" max="252" width="12.33203125" style="3" bestFit="1" customWidth="1"/>
    <col min="253" max="253" width="10.5" style="3" customWidth="1"/>
    <col min="254" max="254" width="12.33203125" style="3" bestFit="1" customWidth="1"/>
    <col min="255" max="505" width="8.6640625" style="3"/>
    <col min="506" max="506" width="15.33203125" style="3" customWidth="1"/>
    <col min="507" max="507" width="7.5" style="3" customWidth="1"/>
    <col min="508" max="508" width="12.33203125" style="3" bestFit="1" customWidth="1"/>
    <col min="509" max="509" width="10.5" style="3" customWidth="1"/>
    <col min="510" max="510" width="12.33203125" style="3" bestFit="1" customWidth="1"/>
    <col min="511" max="761" width="8.6640625" style="3"/>
    <col min="762" max="762" width="15.33203125" style="3" customWidth="1"/>
    <col min="763" max="763" width="7.5" style="3" customWidth="1"/>
    <col min="764" max="764" width="12.33203125" style="3" bestFit="1" customWidth="1"/>
    <col min="765" max="765" width="10.5" style="3" customWidth="1"/>
    <col min="766" max="766" width="12.33203125" style="3" bestFit="1" customWidth="1"/>
    <col min="767" max="1017" width="8.6640625" style="3"/>
    <col min="1018" max="1018" width="15.33203125" style="3" customWidth="1"/>
    <col min="1019" max="1019" width="7.5" style="3" customWidth="1"/>
    <col min="1020" max="1020" width="12.33203125" style="3" bestFit="1" customWidth="1"/>
    <col min="1021" max="1021" width="10.5" style="3" customWidth="1"/>
    <col min="1022" max="1022" width="12.33203125" style="3" bestFit="1" customWidth="1"/>
    <col min="1023" max="1273" width="8.6640625" style="3"/>
    <col min="1274" max="1274" width="15.33203125" style="3" customWidth="1"/>
    <col min="1275" max="1275" width="7.5" style="3" customWidth="1"/>
    <col min="1276" max="1276" width="12.33203125" style="3" bestFit="1" customWidth="1"/>
    <col min="1277" max="1277" width="10.5" style="3" customWidth="1"/>
    <col min="1278" max="1278" width="12.33203125" style="3" bestFit="1" customWidth="1"/>
    <col min="1279" max="1529" width="8.6640625" style="3"/>
    <col min="1530" max="1530" width="15.33203125" style="3" customWidth="1"/>
    <col min="1531" max="1531" width="7.5" style="3" customWidth="1"/>
    <col min="1532" max="1532" width="12.33203125" style="3" bestFit="1" customWidth="1"/>
    <col min="1533" max="1533" width="10.5" style="3" customWidth="1"/>
    <col min="1534" max="1534" width="12.33203125" style="3" bestFit="1" customWidth="1"/>
    <col min="1535" max="1785" width="8.6640625" style="3"/>
    <col min="1786" max="1786" width="15.33203125" style="3" customWidth="1"/>
    <col min="1787" max="1787" width="7.5" style="3" customWidth="1"/>
    <col min="1788" max="1788" width="12.33203125" style="3" bestFit="1" customWidth="1"/>
    <col min="1789" max="1789" width="10.5" style="3" customWidth="1"/>
    <col min="1790" max="1790" width="12.33203125" style="3" bestFit="1" customWidth="1"/>
    <col min="1791" max="2041" width="8.6640625" style="3"/>
    <col min="2042" max="2042" width="15.33203125" style="3" customWidth="1"/>
    <col min="2043" max="2043" width="7.5" style="3" customWidth="1"/>
    <col min="2044" max="2044" width="12.33203125" style="3" bestFit="1" customWidth="1"/>
    <col min="2045" max="2045" width="10.5" style="3" customWidth="1"/>
    <col min="2046" max="2046" width="12.33203125" style="3" bestFit="1" customWidth="1"/>
    <col min="2047" max="2297" width="8.6640625" style="3"/>
    <col min="2298" max="2298" width="15.33203125" style="3" customWidth="1"/>
    <col min="2299" max="2299" width="7.5" style="3" customWidth="1"/>
    <col min="2300" max="2300" width="12.33203125" style="3" bestFit="1" customWidth="1"/>
    <col min="2301" max="2301" width="10.5" style="3" customWidth="1"/>
    <col min="2302" max="2302" width="12.33203125" style="3" bestFit="1" customWidth="1"/>
    <col min="2303" max="2553" width="8.6640625" style="3"/>
    <col min="2554" max="2554" width="15.33203125" style="3" customWidth="1"/>
    <col min="2555" max="2555" width="7.5" style="3" customWidth="1"/>
    <col min="2556" max="2556" width="12.33203125" style="3" bestFit="1" customWidth="1"/>
    <col min="2557" max="2557" width="10.5" style="3" customWidth="1"/>
    <col min="2558" max="2558" width="12.33203125" style="3" bestFit="1" customWidth="1"/>
    <col min="2559" max="2809" width="8.6640625" style="3"/>
    <col min="2810" max="2810" width="15.33203125" style="3" customWidth="1"/>
    <col min="2811" max="2811" width="7.5" style="3" customWidth="1"/>
    <col min="2812" max="2812" width="12.33203125" style="3" bestFit="1" customWidth="1"/>
    <col min="2813" max="2813" width="10.5" style="3" customWidth="1"/>
    <col min="2814" max="2814" width="12.33203125" style="3" bestFit="1" customWidth="1"/>
    <col min="2815" max="3065" width="8.6640625" style="3"/>
    <col min="3066" max="3066" width="15.33203125" style="3" customWidth="1"/>
    <col min="3067" max="3067" width="7.5" style="3" customWidth="1"/>
    <col min="3068" max="3068" width="12.33203125" style="3" bestFit="1" customWidth="1"/>
    <col min="3069" max="3069" width="10.5" style="3" customWidth="1"/>
    <col min="3070" max="3070" width="12.33203125" style="3" bestFit="1" customWidth="1"/>
    <col min="3071" max="3321" width="8.6640625" style="3"/>
    <col min="3322" max="3322" width="15.33203125" style="3" customWidth="1"/>
    <col min="3323" max="3323" width="7.5" style="3" customWidth="1"/>
    <col min="3324" max="3324" width="12.33203125" style="3" bestFit="1" customWidth="1"/>
    <col min="3325" max="3325" width="10.5" style="3" customWidth="1"/>
    <col min="3326" max="3326" width="12.33203125" style="3" bestFit="1" customWidth="1"/>
    <col min="3327" max="3577" width="8.6640625" style="3"/>
    <col min="3578" max="3578" width="15.33203125" style="3" customWidth="1"/>
    <col min="3579" max="3579" width="7.5" style="3" customWidth="1"/>
    <col min="3580" max="3580" width="12.33203125" style="3" bestFit="1" customWidth="1"/>
    <col min="3581" max="3581" width="10.5" style="3" customWidth="1"/>
    <col min="3582" max="3582" width="12.33203125" style="3" bestFit="1" customWidth="1"/>
    <col min="3583" max="3833" width="8.6640625" style="3"/>
    <col min="3834" max="3834" width="15.33203125" style="3" customWidth="1"/>
    <col min="3835" max="3835" width="7.5" style="3" customWidth="1"/>
    <col min="3836" max="3836" width="12.33203125" style="3" bestFit="1" customWidth="1"/>
    <col min="3837" max="3837" width="10.5" style="3" customWidth="1"/>
    <col min="3838" max="3838" width="12.33203125" style="3" bestFit="1" customWidth="1"/>
    <col min="3839" max="4089" width="8.6640625" style="3"/>
    <col min="4090" max="4090" width="15.33203125" style="3" customWidth="1"/>
    <col min="4091" max="4091" width="7.5" style="3" customWidth="1"/>
    <col min="4092" max="4092" width="12.33203125" style="3" bestFit="1" customWidth="1"/>
    <col min="4093" max="4093" width="10.5" style="3" customWidth="1"/>
    <col min="4094" max="4094" width="12.33203125" style="3" bestFit="1" customWidth="1"/>
    <col min="4095" max="4345" width="8.6640625" style="3"/>
    <col min="4346" max="4346" width="15.33203125" style="3" customWidth="1"/>
    <col min="4347" max="4347" width="7.5" style="3" customWidth="1"/>
    <col min="4348" max="4348" width="12.33203125" style="3" bestFit="1" customWidth="1"/>
    <col min="4349" max="4349" width="10.5" style="3" customWidth="1"/>
    <col min="4350" max="4350" width="12.33203125" style="3" bestFit="1" customWidth="1"/>
    <col min="4351" max="4601" width="8.6640625" style="3"/>
    <col min="4602" max="4602" width="15.33203125" style="3" customWidth="1"/>
    <col min="4603" max="4603" width="7.5" style="3" customWidth="1"/>
    <col min="4604" max="4604" width="12.33203125" style="3" bestFit="1" customWidth="1"/>
    <col min="4605" max="4605" width="10.5" style="3" customWidth="1"/>
    <col min="4606" max="4606" width="12.33203125" style="3" bestFit="1" customWidth="1"/>
    <col min="4607" max="4857" width="8.6640625" style="3"/>
    <col min="4858" max="4858" width="15.33203125" style="3" customWidth="1"/>
    <col min="4859" max="4859" width="7.5" style="3" customWidth="1"/>
    <col min="4860" max="4860" width="12.33203125" style="3" bestFit="1" customWidth="1"/>
    <col min="4861" max="4861" width="10.5" style="3" customWidth="1"/>
    <col min="4862" max="4862" width="12.33203125" style="3" bestFit="1" customWidth="1"/>
    <col min="4863" max="5113" width="8.6640625" style="3"/>
    <col min="5114" max="5114" width="15.33203125" style="3" customWidth="1"/>
    <col min="5115" max="5115" width="7.5" style="3" customWidth="1"/>
    <col min="5116" max="5116" width="12.33203125" style="3" bestFit="1" customWidth="1"/>
    <col min="5117" max="5117" width="10.5" style="3" customWidth="1"/>
    <col min="5118" max="5118" width="12.33203125" style="3" bestFit="1" customWidth="1"/>
    <col min="5119" max="5369" width="8.6640625" style="3"/>
    <col min="5370" max="5370" width="15.33203125" style="3" customWidth="1"/>
    <col min="5371" max="5371" width="7.5" style="3" customWidth="1"/>
    <col min="5372" max="5372" width="12.33203125" style="3" bestFit="1" customWidth="1"/>
    <col min="5373" max="5373" width="10.5" style="3" customWidth="1"/>
    <col min="5374" max="5374" width="12.33203125" style="3" bestFit="1" customWidth="1"/>
    <col min="5375" max="5625" width="8.6640625" style="3"/>
    <col min="5626" max="5626" width="15.33203125" style="3" customWidth="1"/>
    <col min="5627" max="5627" width="7.5" style="3" customWidth="1"/>
    <col min="5628" max="5628" width="12.33203125" style="3" bestFit="1" customWidth="1"/>
    <col min="5629" max="5629" width="10.5" style="3" customWidth="1"/>
    <col min="5630" max="5630" width="12.33203125" style="3" bestFit="1" customWidth="1"/>
    <col min="5631" max="5881" width="8.6640625" style="3"/>
    <col min="5882" max="5882" width="15.33203125" style="3" customWidth="1"/>
    <col min="5883" max="5883" width="7.5" style="3" customWidth="1"/>
    <col min="5884" max="5884" width="12.33203125" style="3" bestFit="1" customWidth="1"/>
    <col min="5885" max="5885" width="10.5" style="3" customWidth="1"/>
    <col min="5886" max="5886" width="12.33203125" style="3" bestFit="1" customWidth="1"/>
    <col min="5887" max="6137" width="8.6640625" style="3"/>
    <col min="6138" max="6138" width="15.33203125" style="3" customWidth="1"/>
    <col min="6139" max="6139" width="7.5" style="3" customWidth="1"/>
    <col min="6140" max="6140" width="12.33203125" style="3" bestFit="1" customWidth="1"/>
    <col min="6141" max="6141" width="10.5" style="3" customWidth="1"/>
    <col min="6142" max="6142" width="12.33203125" style="3" bestFit="1" customWidth="1"/>
    <col min="6143" max="6393" width="8.6640625" style="3"/>
    <col min="6394" max="6394" width="15.33203125" style="3" customWidth="1"/>
    <col min="6395" max="6395" width="7.5" style="3" customWidth="1"/>
    <col min="6396" max="6396" width="12.33203125" style="3" bestFit="1" customWidth="1"/>
    <col min="6397" max="6397" width="10.5" style="3" customWidth="1"/>
    <col min="6398" max="6398" width="12.33203125" style="3" bestFit="1" customWidth="1"/>
    <col min="6399" max="6649" width="8.6640625" style="3"/>
    <col min="6650" max="6650" width="15.33203125" style="3" customWidth="1"/>
    <col min="6651" max="6651" width="7.5" style="3" customWidth="1"/>
    <col min="6652" max="6652" width="12.33203125" style="3" bestFit="1" customWidth="1"/>
    <col min="6653" max="6653" width="10.5" style="3" customWidth="1"/>
    <col min="6654" max="6654" width="12.33203125" style="3" bestFit="1" customWidth="1"/>
    <col min="6655" max="6905" width="8.6640625" style="3"/>
    <col min="6906" max="6906" width="15.33203125" style="3" customWidth="1"/>
    <col min="6907" max="6907" width="7.5" style="3" customWidth="1"/>
    <col min="6908" max="6908" width="12.33203125" style="3" bestFit="1" customWidth="1"/>
    <col min="6909" max="6909" width="10.5" style="3" customWidth="1"/>
    <col min="6910" max="6910" width="12.33203125" style="3" bestFit="1" customWidth="1"/>
    <col min="6911" max="7161" width="8.6640625" style="3"/>
    <col min="7162" max="7162" width="15.33203125" style="3" customWidth="1"/>
    <col min="7163" max="7163" width="7.5" style="3" customWidth="1"/>
    <col min="7164" max="7164" width="12.33203125" style="3" bestFit="1" customWidth="1"/>
    <col min="7165" max="7165" width="10.5" style="3" customWidth="1"/>
    <col min="7166" max="7166" width="12.33203125" style="3" bestFit="1" customWidth="1"/>
    <col min="7167" max="7417" width="8.6640625" style="3"/>
    <col min="7418" max="7418" width="15.33203125" style="3" customWidth="1"/>
    <col min="7419" max="7419" width="7.5" style="3" customWidth="1"/>
    <col min="7420" max="7420" width="12.33203125" style="3" bestFit="1" customWidth="1"/>
    <col min="7421" max="7421" width="10.5" style="3" customWidth="1"/>
    <col min="7422" max="7422" width="12.33203125" style="3" bestFit="1" customWidth="1"/>
    <col min="7423" max="7673" width="8.6640625" style="3"/>
    <col min="7674" max="7674" width="15.33203125" style="3" customWidth="1"/>
    <col min="7675" max="7675" width="7.5" style="3" customWidth="1"/>
    <col min="7676" max="7676" width="12.33203125" style="3" bestFit="1" customWidth="1"/>
    <col min="7677" max="7677" width="10.5" style="3" customWidth="1"/>
    <col min="7678" max="7678" width="12.33203125" style="3" bestFit="1" customWidth="1"/>
    <col min="7679" max="7929" width="8.6640625" style="3"/>
    <col min="7930" max="7930" width="15.33203125" style="3" customWidth="1"/>
    <col min="7931" max="7931" width="7.5" style="3" customWidth="1"/>
    <col min="7932" max="7932" width="12.33203125" style="3" bestFit="1" customWidth="1"/>
    <col min="7933" max="7933" width="10.5" style="3" customWidth="1"/>
    <col min="7934" max="7934" width="12.33203125" style="3" bestFit="1" customWidth="1"/>
    <col min="7935" max="8185" width="8.6640625" style="3"/>
    <col min="8186" max="8186" width="15.33203125" style="3" customWidth="1"/>
    <col min="8187" max="8187" width="7.5" style="3" customWidth="1"/>
    <col min="8188" max="8188" width="12.33203125" style="3" bestFit="1" customWidth="1"/>
    <col min="8189" max="8189" width="10.5" style="3" customWidth="1"/>
    <col min="8190" max="8190" width="12.33203125" style="3" bestFit="1" customWidth="1"/>
    <col min="8191" max="8441" width="8.6640625" style="3"/>
    <col min="8442" max="8442" width="15.33203125" style="3" customWidth="1"/>
    <col min="8443" max="8443" width="7.5" style="3" customWidth="1"/>
    <col min="8444" max="8444" width="12.33203125" style="3" bestFit="1" customWidth="1"/>
    <col min="8445" max="8445" width="10.5" style="3" customWidth="1"/>
    <col min="8446" max="8446" width="12.33203125" style="3" bestFit="1" customWidth="1"/>
    <col min="8447" max="8697" width="8.6640625" style="3"/>
    <col min="8698" max="8698" width="15.33203125" style="3" customWidth="1"/>
    <col min="8699" max="8699" width="7.5" style="3" customWidth="1"/>
    <col min="8700" max="8700" width="12.33203125" style="3" bestFit="1" customWidth="1"/>
    <col min="8701" max="8701" width="10.5" style="3" customWidth="1"/>
    <col min="8702" max="8702" width="12.33203125" style="3" bestFit="1" customWidth="1"/>
    <col min="8703" max="8953" width="8.6640625" style="3"/>
    <col min="8954" max="8954" width="15.33203125" style="3" customWidth="1"/>
    <col min="8955" max="8955" width="7.5" style="3" customWidth="1"/>
    <col min="8956" max="8956" width="12.33203125" style="3" bestFit="1" customWidth="1"/>
    <col min="8957" max="8957" width="10.5" style="3" customWidth="1"/>
    <col min="8958" max="8958" width="12.33203125" style="3" bestFit="1" customWidth="1"/>
    <col min="8959" max="9209" width="8.6640625" style="3"/>
    <col min="9210" max="9210" width="15.33203125" style="3" customWidth="1"/>
    <col min="9211" max="9211" width="7.5" style="3" customWidth="1"/>
    <col min="9212" max="9212" width="12.33203125" style="3" bestFit="1" customWidth="1"/>
    <col min="9213" max="9213" width="10.5" style="3" customWidth="1"/>
    <col min="9214" max="9214" width="12.33203125" style="3" bestFit="1" customWidth="1"/>
    <col min="9215" max="9465" width="8.6640625" style="3"/>
    <col min="9466" max="9466" width="15.33203125" style="3" customWidth="1"/>
    <col min="9467" max="9467" width="7.5" style="3" customWidth="1"/>
    <col min="9468" max="9468" width="12.33203125" style="3" bestFit="1" customWidth="1"/>
    <col min="9469" max="9469" width="10.5" style="3" customWidth="1"/>
    <col min="9470" max="9470" width="12.33203125" style="3" bestFit="1" customWidth="1"/>
    <col min="9471" max="9721" width="8.6640625" style="3"/>
    <col min="9722" max="9722" width="15.33203125" style="3" customWidth="1"/>
    <col min="9723" max="9723" width="7.5" style="3" customWidth="1"/>
    <col min="9724" max="9724" width="12.33203125" style="3" bestFit="1" customWidth="1"/>
    <col min="9725" max="9725" width="10.5" style="3" customWidth="1"/>
    <col min="9726" max="9726" width="12.33203125" style="3" bestFit="1" customWidth="1"/>
    <col min="9727" max="9977" width="8.6640625" style="3"/>
    <col min="9978" max="9978" width="15.33203125" style="3" customWidth="1"/>
    <col min="9979" max="9979" width="7.5" style="3" customWidth="1"/>
    <col min="9980" max="9980" width="12.33203125" style="3" bestFit="1" customWidth="1"/>
    <col min="9981" max="9981" width="10.5" style="3" customWidth="1"/>
    <col min="9982" max="9982" width="12.33203125" style="3" bestFit="1" customWidth="1"/>
    <col min="9983" max="10233" width="8.6640625" style="3"/>
    <col min="10234" max="10234" width="15.33203125" style="3" customWidth="1"/>
    <col min="10235" max="10235" width="7.5" style="3" customWidth="1"/>
    <col min="10236" max="10236" width="12.33203125" style="3" bestFit="1" customWidth="1"/>
    <col min="10237" max="10237" width="10.5" style="3" customWidth="1"/>
    <col min="10238" max="10238" width="12.33203125" style="3" bestFit="1" customWidth="1"/>
    <col min="10239" max="10489" width="8.6640625" style="3"/>
    <col min="10490" max="10490" width="15.33203125" style="3" customWidth="1"/>
    <col min="10491" max="10491" width="7.5" style="3" customWidth="1"/>
    <col min="10492" max="10492" width="12.33203125" style="3" bestFit="1" customWidth="1"/>
    <col min="10493" max="10493" width="10.5" style="3" customWidth="1"/>
    <col min="10494" max="10494" width="12.33203125" style="3" bestFit="1" customWidth="1"/>
    <col min="10495" max="10745" width="8.6640625" style="3"/>
    <col min="10746" max="10746" width="15.33203125" style="3" customWidth="1"/>
    <col min="10747" max="10747" width="7.5" style="3" customWidth="1"/>
    <col min="10748" max="10748" width="12.33203125" style="3" bestFit="1" customWidth="1"/>
    <col min="10749" max="10749" width="10.5" style="3" customWidth="1"/>
    <col min="10750" max="10750" width="12.33203125" style="3" bestFit="1" customWidth="1"/>
    <col min="10751" max="11001" width="8.6640625" style="3"/>
    <col min="11002" max="11002" width="15.33203125" style="3" customWidth="1"/>
    <col min="11003" max="11003" width="7.5" style="3" customWidth="1"/>
    <col min="11004" max="11004" width="12.33203125" style="3" bestFit="1" customWidth="1"/>
    <col min="11005" max="11005" width="10.5" style="3" customWidth="1"/>
    <col min="11006" max="11006" width="12.33203125" style="3" bestFit="1" customWidth="1"/>
    <col min="11007" max="11257" width="8.6640625" style="3"/>
    <col min="11258" max="11258" width="15.33203125" style="3" customWidth="1"/>
    <col min="11259" max="11259" width="7.5" style="3" customWidth="1"/>
    <col min="11260" max="11260" width="12.33203125" style="3" bestFit="1" customWidth="1"/>
    <col min="11261" max="11261" width="10.5" style="3" customWidth="1"/>
    <col min="11262" max="11262" width="12.33203125" style="3" bestFit="1" customWidth="1"/>
    <col min="11263" max="11513" width="8.6640625" style="3"/>
    <col min="11514" max="11514" width="15.33203125" style="3" customWidth="1"/>
    <col min="11515" max="11515" width="7.5" style="3" customWidth="1"/>
    <col min="11516" max="11516" width="12.33203125" style="3" bestFit="1" customWidth="1"/>
    <col min="11517" max="11517" width="10.5" style="3" customWidth="1"/>
    <col min="11518" max="11518" width="12.33203125" style="3" bestFit="1" customWidth="1"/>
    <col min="11519" max="11769" width="8.6640625" style="3"/>
    <col min="11770" max="11770" width="15.33203125" style="3" customWidth="1"/>
    <col min="11771" max="11771" width="7.5" style="3" customWidth="1"/>
    <col min="11772" max="11772" width="12.33203125" style="3" bestFit="1" customWidth="1"/>
    <col min="11773" max="11773" width="10.5" style="3" customWidth="1"/>
    <col min="11774" max="11774" width="12.33203125" style="3" bestFit="1" customWidth="1"/>
    <col min="11775" max="12025" width="8.6640625" style="3"/>
    <col min="12026" max="12026" width="15.33203125" style="3" customWidth="1"/>
    <col min="12027" max="12027" width="7.5" style="3" customWidth="1"/>
    <col min="12028" max="12028" width="12.33203125" style="3" bestFit="1" customWidth="1"/>
    <col min="12029" max="12029" width="10.5" style="3" customWidth="1"/>
    <col min="12030" max="12030" width="12.33203125" style="3" bestFit="1" customWidth="1"/>
    <col min="12031" max="12281" width="8.6640625" style="3"/>
    <col min="12282" max="12282" width="15.33203125" style="3" customWidth="1"/>
    <col min="12283" max="12283" width="7.5" style="3" customWidth="1"/>
    <col min="12284" max="12284" width="12.33203125" style="3" bestFit="1" customWidth="1"/>
    <col min="12285" max="12285" width="10.5" style="3" customWidth="1"/>
    <col min="12286" max="12286" width="12.33203125" style="3" bestFit="1" customWidth="1"/>
    <col min="12287" max="12537" width="8.6640625" style="3"/>
    <col min="12538" max="12538" width="15.33203125" style="3" customWidth="1"/>
    <col min="12539" max="12539" width="7.5" style="3" customWidth="1"/>
    <col min="12540" max="12540" width="12.33203125" style="3" bestFit="1" customWidth="1"/>
    <col min="12541" max="12541" width="10.5" style="3" customWidth="1"/>
    <col min="12542" max="12542" width="12.33203125" style="3" bestFit="1" customWidth="1"/>
    <col min="12543" max="12793" width="8.6640625" style="3"/>
    <col min="12794" max="12794" width="15.33203125" style="3" customWidth="1"/>
    <col min="12795" max="12795" width="7.5" style="3" customWidth="1"/>
    <col min="12796" max="12796" width="12.33203125" style="3" bestFit="1" customWidth="1"/>
    <col min="12797" max="12797" width="10.5" style="3" customWidth="1"/>
    <col min="12798" max="12798" width="12.33203125" style="3" bestFit="1" customWidth="1"/>
    <col min="12799" max="13049" width="8.6640625" style="3"/>
    <col min="13050" max="13050" width="15.33203125" style="3" customWidth="1"/>
    <col min="13051" max="13051" width="7.5" style="3" customWidth="1"/>
    <col min="13052" max="13052" width="12.33203125" style="3" bestFit="1" customWidth="1"/>
    <col min="13053" max="13053" width="10.5" style="3" customWidth="1"/>
    <col min="13054" max="13054" width="12.33203125" style="3" bestFit="1" customWidth="1"/>
    <col min="13055" max="13305" width="8.6640625" style="3"/>
    <col min="13306" max="13306" width="15.33203125" style="3" customWidth="1"/>
    <col min="13307" max="13307" width="7.5" style="3" customWidth="1"/>
    <col min="13308" max="13308" width="12.33203125" style="3" bestFit="1" customWidth="1"/>
    <col min="13309" max="13309" width="10.5" style="3" customWidth="1"/>
    <col min="13310" max="13310" width="12.33203125" style="3" bestFit="1" customWidth="1"/>
    <col min="13311" max="13561" width="8.6640625" style="3"/>
    <col min="13562" max="13562" width="15.33203125" style="3" customWidth="1"/>
    <col min="13563" max="13563" width="7.5" style="3" customWidth="1"/>
    <col min="13564" max="13564" width="12.33203125" style="3" bestFit="1" customWidth="1"/>
    <col min="13565" max="13565" width="10.5" style="3" customWidth="1"/>
    <col min="13566" max="13566" width="12.33203125" style="3" bestFit="1" customWidth="1"/>
    <col min="13567" max="13817" width="8.6640625" style="3"/>
    <col min="13818" max="13818" width="15.33203125" style="3" customWidth="1"/>
    <col min="13819" max="13819" width="7.5" style="3" customWidth="1"/>
    <col min="13820" max="13820" width="12.33203125" style="3" bestFit="1" customWidth="1"/>
    <col min="13821" max="13821" width="10.5" style="3" customWidth="1"/>
    <col min="13822" max="13822" width="12.33203125" style="3" bestFit="1" customWidth="1"/>
    <col min="13823" max="14073" width="8.6640625" style="3"/>
    <col min="14074" max="14074" width="15.33203125" style="3" customWidth="1"/>
    <col min="14075" max="14075" width="7.5" style="3" customWidth="1"/>
    <col min="14076" max="14076" width="12.33203125" style="3" bestFit="1" customWidth="1"/>
    <col min="14077" max="14077" width="10.5" style="3" customWidth="1"/>
    <col min="14078" max="14078" width="12.33203125" style="3" bestFit="1" customWidth="1"/>
    <col min="14079" max="14329" width="8.6640625" style="3"/>
    <col min="14330" max="14330" width="15.33203125" style="3" customWidth="1"/>
    <col min="14331" max="14331" width="7.5" style="3" customWidth="1"/>
    <col min="14332" max="14332" width="12.33203125" style="3" bestFit="1" customWidth="1"/>
    <col min="14333" max="14333" width="10.5" style="3" customWidth="1"/>
    <col min="14334" max="14334" width="12.33203125" style="3" bestFit="1" customWidth="1"/>
    <col min="14335" max="14585" width="8.6640625" style="3"/>
    <col min="14586" max="14586" width="15.33203125" style="3" customWidth="1"/>
    <col min="14587" max="14587" width="7.5" style="3" customWidth="1"/>
    <col min="14588" max="14588" width="12.33203125" style="3" bestFit="1" customWidth="1"/>
    <col min="14589" max="14589" width="10.5" style="3" customWidth="1"/>
    <col min="14590" max="14590" width="12.33203125" style="3" bestFit="1" customWidth="1"/>
    <col min="14591" max="14841" width="8.6640625" style="3"/>
    <col min="14842" max="14842" width="15.33203125" style="3" customWidth="1"/>
    <col min="14843" max="14843" width="7.5" style="3" customWidth="1"/>
    <col min="14844" max="14844" width="12.33203125" style="3" bestFit="1" customWidth="1"/>
    <col min="14845" max="14845" width="10.5" style="3" customWidth="1"/>
    <col min="14846" max="14846" width="12.33203125" style="3" bestFit="1" customWidth="1"/>
    <col min="14847" max="15097" width="8.6640625" style="3"/>
    <col min="15098" max="15098" width="15.33203125" style="3" customWidth="1"/>
    <col min="15099" max="15099" width="7.5" style="3" customWidth="1"/>
    <col min="15100" max="15100" width="12.33203125" style="3" bestFit="1" customWidth="1"/>
    <col min="15101" max="15101" width="10.5" style="3" customWidth="1"/>
    <col min="15102" max="15102" width="12.33203125" style="3" bestFit="1" customWidth="1"/>
    <col min="15103" max="15353" width="8.6640625" style="3"/>
    <col min="15354" max="15354" width="15.33203125" style="3" customWidth="1"/>
    <col min="15355" max="15355" width="7.5" style="3" customWidth="1"/>
    <col min="15356" max="15356" width="12.33203125" style="3" bestFit="1" customWidth="1"/>
    <col min="15357" max="15357" width="10.5" style="3" customWidth="1"/>
    <col min="15358" max="15358" width="12.33203125" style="3" bestFit="1" customWidth="1"/>
    <col min="15359" max="15609" width="8.6640625" style="3"/>
    <col min="15610" max="15610" width="15.33203125" style="3" customWidth="1"/>
    <col min="15611" max="15611" width="7.5" style="3" customWidth="1"/>
    <col min="15612" max="15612" width="12.33203125" style="3" bestFit="1" customWidth="1"/>
    <col min="15613" max="15613" width="10.5" style="3" customWidth="1"/>
    <col min="15614" max="15614" width="12.33203125" style="3" bestFit="1" customWidth="1"/>
    <col min="15615" max="15865" width="8.6640625" style="3"/>
    <col min="15866" max="15866" width="15.33203125" style="3" customWidth="1"/>
    <col min="15867" max="15867" width="7.5" style="3" customWidth="1"/>
    <col min="15868" max="15868" width="12.33203125" style="3" bestFit="1" customWidth="1"/>
    <col min="15869" max="15869" width="10.5" style="3" customWidth="1"/>
    <col min="15870" max="15870" width="12.33203125" style="3" bestFit="1" customWidth="1"/>
    <col min="15871" max="16121" width="8.6640625" style="3"/>
    <col min="16122" max="16122" width="15.33203125" style="3" customWidth="1"/>
    <col min="16123" max="16123" width="7.5" style="3" customWidth="1"/>
    <col min="16124" max="16124" width="12.33203125" style="3" bestFit="1" customWidth="1"/>
    <col min="16125" max="16125" width="10.5" style="3" customWidth="1"/>
    <col min="16126" max="16126" width="12.33203125" style="3" bestFit="1" customWidth="1"/>
    <col min="16127" max="16384" width="8.6640625" style="3"/>
  </cols>
  <sheetData>
    <row r="2" spans="1:5" x14ac:dyDescent="0.15">
      <c r="B2" s="43" t="s">
        <v>53</v>
      </c>
    </row>
    <row r="3" spans="1:5" ht="14" thickBot="1" x14ac:dyDescent="0.2"/>
    <row r="4" spans="1:5" ht="21" thickBot="1" x14ac:dyDescent="0.2">
      <c r="A4" s="33"/>
      <c r="B4" s="33" t="s">
        <v>23</v>
      </c>
      <c r="C4" s="33" t="s">
        <v>24</v>
      </c>
      <c r="D4" s="33" t="s">
        <v>62</v>
      </c>
      <c r="E4" s="33" t="s">
        <v>63</v>
      </c>
    </row>
    <row r="5" spans="1:5" ht="22" thickTop="1" thickBot="1" x14ac:dyDescent="0.2">
      <c r="A5" s="34" t="s">
        <v>25</v>
      </c>
      <c r="B5" s="34" t="s">
        <v>26</v>
      </c>
      <c r="C5" s="35">
        <v>6672</v>
      </c>
      <c r="D5" s="35"/>
      <c r="E5" s="35"/>
    </row>
    <row r="6" spans="1:5" ht="21" thickBot="1" x14ac:dyDescent="0.2">
      <c r="A6" s="36" t="s">
        <v>27</v>
      </c>
      <c r="B6" s="36" t="s">
        <v>28</v>
      </c>
      <c r="C6" s="37">
        <v>0</v>
      </c>
      <c r="D6" s="37">
        <v>0</v>
      </c>
      <c r="E6" s="37">
        <v>0</v>
      </c>
    </row>
    <row r="7" spans="1:5" ht="21" thickBot="1" x14ac:dyDescent="0.2">
      <c r="A7" s="38" t="s">
        <v>29</v>
      </c>
      <c r="B7" s="38" t="s">
        <v>30</v>
      </c>
      <c r="C7" s="39">
        <f>C5+C6</f>
        <v>6672</v>
      </c>
      <c r="D7" s="39">
        <f>D5+D6</f>
        <v>0</v>
      </c>
      <c r="E7" s="39">
        <f>E5+E6</f>
        <v>0</v>
      </c>
    </row>
    <row r="8" spans="1:5" ht="21" thickBot="1" x14ac:dyDescent="0.2">
      <c r="A8" s="36" t="s">
        <v>31</v>
      </c>
      <c r="B8" s="36" t="s">
        <v>32</v>
      </c>
      <c r="C8" s="37">
        <v>7850</v>
      </c>
      <c r="D8" s="37"/>
      <c r="E8" s="37"/>
    </row>
    <row r="9" spans="1:5" ht="21" thickBot="1" x14ac:dyDescent="0.2">
      <c r="A9" s="38" t="s">
        <v>33</v>
      </c>
      <c r="B9" s="38" t="s">
        <v>34</v>
      </c>
      <c r="C9" s="39">
        <f>C8+C7</f>
        <v>14522</v>
      </c>
      <c r="D9" s="39">
        <f>D8+D7</f>
        <v>0</v>
      </c>
      <c r="E9" s="39">
        <f>E8+E7</f>
        <v>0</v>
      </c>
    </row>
    <row r="10" spans="1:5" ht="21" thickBot="1" x14ac:dyDescent="0.2">
      <c r="A10" s="36" t="s">
        <v>35</v>
      </c>
      <c r="B10" s="36" t="s">
        <v>36</v>
      </c>
      <c r="C10" s="40">
        <v>0.17</v>
      </c>
      <c r="D10" s="40"/>
      <c r="E10" s="40"/>
    </row>
    <row r="11" spans="1:5" ht="20" x14ac:dyDescent="0.15">
      <c r="A11" s="41" t="s">
        <v>37</v>
      </c>
      <c r="B11" s="41" t="s">
        <v>40</v>
      </c>
      <c r="C11" s="42">
        <f>C9/C10</f>
        <v>85423.529411764699</v>
      </c>
      <c r="D11" s="42" t="e">
        <f>D9/D10</f>
        <v>#DIV/0!</v>
      </c>
      <c r="E11" s="42" t="e">
        <f>E9/E10</f>
        <v>#DIV/0!</v>
      </c>
    </row>
    <row r="13" spans="1:5" ht="15" x14ac:dyDescent="0.2">
      <c r="B13" s="3" t="s">
        <v>38</v>
      </c>
      <c r="D13" s="14"/>
    </row>
    <row r="14" spans="1:5" ht="15" x14ac:dyDescent="0.2">
      <c r="B14" s="3" t="s">
        <v>54</v>
      </c>
      <c r="D14" s="14"/>
    </row>
    <row r="15" spans="1:5" ht="15" x14ac:dyDescent="0.2">
      <c r="B15" s="10" t="s">
        <v>39</v>
      </c>
      <c r="D15" s="14"/>
    </row>
    <row r="16" spans="1:5" ht="15" x14ac:dyDescent="0.2">
      <c r="D16" s="14"/>
    </row>
    <row r="17" spans="4:4" ht="15" x14ac:dyDescent="0.2">
      <c r="D17" s="14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 line Income Statement</vt:lpstr>
      <vt:lpstr>5 line IS Expanded</vt:lpstr>
      <vt:lpstr>Sensitivity Analysis</vt:lpstr>
      <vt:lpstr>Sales Needed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Ruby Ward</dc:creator>
  <cp:lastModifiedBy>Microsoft Office User</cp:lastModifiedBy>
  <dcterms:created xsi:type="dcterms:W3CDTF">2020-01-20T23:50:08Z</dcterms:created>
  <dcterms:modified xsi:type="dcterms:W3CDTF">2022-02-09T20:22:03Z</dcterms:modified>
</cp:coreProperties>
</file>